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5545" windowHeight="11760" tabRatio="500" activeTab="1"/>
  </bookViews>
  <sheets>
    <sheet name="Raw Data" sheetId="1" r:id="rId1"/>
    <sheet name="Totals" sheetId="2" r:id="rId2"/>
    <sheet name="Geek Data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2" i="3"/>
  <c r="K11"/>
  <c r="E3"/>
  <c r="F3"/>
  <c r="G3"/>
  <c r="E4"/>
  <c r="F4"/>
  <c r="G4"/>
  <c r="E5"/>
  <c r="F5"/>
  <c r="G5"/>
  <c r="G2"/>
  <c r="I32" i="1"/>
  <c r="K96"/>
  <c r="K102"/>
  <c r="D107"/>
  <c r="F107"/>
  <c r="H107"/>
  <c r="I107"/>
  <c r="D105"/>
  <c r="F105"/>
  <c r="H105"/>
  <c r="I105"/>
  <c r="D103"/>
  <c r="F103"/>
  <c r="H103"/>
  <c r="I103"/>
  <c r="D100"/>
  <c r="F100"/>
  <c r="H100"/>
  <c r="I100"/>
  <c r="D99"/>
  <c r="F99"/>
  <c r="H99"/>
  <c r="I99"/>
  <c r="D97"/>
  <c r="F97"/>
  <c r="H97"/>
  <c r="I97"/>
  <c r="D94"/>
  <c r="F94"/>
  <c r="H94"/>
  <c r="I94"/>
  <c r="D93"/>
  <c r="F93"/>
  <c r="H93"/>
  <c r="I93"/>
  <c r="D92"/>
  <c r="F92"/>
  <c r="H92"/>
  <c r="I92"/>
  <c r="D91"/>
  <c r="F91"/>
  <c r="H91"/>
  <c r="I91"/>
  <c r="D89"/>
  <c r="F89"/>
  <c r="H89"/>
  <c r="I89"/>
  <c r="D86"/>
  <c r="F86"/>
  <c r="H86"/>
  <c r="I86"/>
  <c r="D85"/>
  <c r="F85"/>
  <c r="H85"/>
  <c r="I85"/>
  <c r="D82"/>
  <c r="F82"/>
  <c r="H82"/>
  <c r="I82"/>
  <c r="D80"/>
  <c r="F80"/>
  <c r="H80"/>
  <c r="I80"/>
  <c r="D79"/>
  <c r="F79"/>
  <c r="H79"/>
  <c r="I79"/>
  <c r="D76"/>
  <c r="F76"/>
  <c r="H76"/>
  <c r="I76"/>
  <c r="D74"/>
  <c r="F74"/>
  <c r="H74"/>
  <c r="I74"/>
  <c r="D72"/>
  <c r="F72"/>
  <c r="H72"/>
  <c r="I72"/>
  <c r="D70"/>
  <c r="F70"/>
  <c r="H70"/>
  <c r="I70"/>
  <c r="D68"/>
  <c r="F68"/>
  <c r="H68"/>
  <c r="I68"/>
  <c r="D67"/>
  <c r="F67"/>
  <c r="H67"/>
  <c r="I67"/>
  <c r="D64"/>
  <c r="F64"/>
  <c r="H64"/>
  <c r="I64"/>
  <c r="D62"/>
  <c r="F62"/>
  <c r="H62"/>
  <c r="I62"/>
  <c r="D60"/>
  <c r="F60"/>
  <c r="H60"/>
  <c r="I60"/>
  <c r="D58"/>
  <c r="F58"/>
  <c r="H58"/>
  <c r="I58"/>
  <c r="D57"/>
  <c r="F57"/>
  <c r="H57"/>
  <c r="I57"/>
  <c r="D55"/>
  <c r="F55"/>
  <c r="H55"/>
  <c r="I55"/>
  <c r="D52"/>
  <c r="F52"/>
  <c r="H52"/>
  <c r="I52"/>
  <c r="D50"/>
  <c r="F50"/>
  <c r="H50"/>
  <c r="I50"/>
  <c r="D49"/>
  <c r="F49"/>
  <c r="H49"/>
  <c r="I49"/>
  <c r="D47"/>
  <c r="F47"/>
  <c r="H47"/>
  <c r="I47"/>
  <c r="D44"/>
  <c r="F44"/>
  <c r="H44"/>
  <c r="I44"/>
  <c r="D42"/>
  <c r="F42"/>
  <c r="H42"/>
  <c r="I42"/>
  <c r="D41"/>
  <c r="F41"/>
  <c r="H41"/>
  <c r="I41"/>
  <c r="D40"/>
  <c r="F40"/>
  <c r="H40"/>
  <c r="I40"/>
  <c r="D39"/>
  <c r="F39"/>
  <c r="H39"/>
  <c r="I39"/>
  <c r="D36"/>
  <c r="F36"/>
  <c r="H36"/>
  <c r="I36"/>
  <c r="D35"/>
  <c r="F35"/>
  <c r="H35"/>
  <c r="I35"/>
  <c r="D32"/>
  <c r="F32"/>
  <c r="H32"/>
  <c r="D31"/>
  <c r="F31"/>
  <c r="H31"/>
  <c r="I31"/>
  <c r="D29"/>
  <c r="F29"/>
  <c r="H29"/>
  <c r="I29"/>
  <c r="D26"/>
  <c r="F26"/>
  <c r="H26"/>
  <c r="I26"/>
  <c r="D25"/>
  <c r="F25"/>
  <c r="H25"/>
  <c r="I25"/>
  <c r="D22"/>
  <c r="F22"/>
  <c r="H22"/>
  <c r="I22"/>
  <c r="D20"/>
  <c r="F20"/>
  <c r="H20"/>
  <c r="I20"/>
  <c r="D19"/>
  <c r="F19"/>
  <c r="H19"/>
  <c r="I19"/>
  <c r="D18"/>
  <c r="F18"/>
  <c r="H18"/>
  <c r="I18"/>
  <c r="D17"/>
  <c r="F17"/>
  <c r="H17"/>
  <c r="I17"/>
  <c r="D14"/>
  <c r="F14"/>
  <c r="H14"/>
  <c r="I14"/>
  <c r="D12"/>
  <c r="F12"/>
  <c r="H12"/>
  <c r="I12"/>
  <c r="D10"/>
  <c r="F10"/>
  <c r="H10"/>
  <c r="I10"/>
  <c r="D4"/>
  <c r="F4"/>
  <c r="H4"/>
  <c r="I4"/>
  <c r="D7"/>
  <c r="F7"/>
  <c r="H7"/>
  <c r="I7"/>
  <c r="D9"/>
  <c r="F9"/>
  <c r="H9"/>
  <c r="I9"/>
  <c r="D3"/>
  <c r="F3"/>
  <c r="H3"/>
  <c r="I3"/>
  <c r="K90"/>
  <c r="K84"/>
  <c r="K78"/>
  <c r="K72"/>
  <c r="K66"/>
  <c r="K60"/>
  <c r="K54"/>
  <c r="K48"/>
  <c r="K42"/>
  <c r="K38"/>
  <c r="D37"/>
  <c r="F37"/>
  <c r="H37"/>
  <c r="I37"/>
  <c r="K32"/>
  <c r="K26"/>
  <c r="K20"/>
  <c r="K16"/>
  <c r="K10"/>
  <c r="K4"/>
  <c r="D23"/>
  <c r="F23"/>
  <c r="H23"/>
  <c r="I23"/>
  <c r="D16"/>
  <c r="F16"/>
  <c r="H16"/>
  <c r="I16"/>
  <c r="D38"/>
  <c r="F38"/>
  <c r="H38"/>
  <c r="I38"/>
  <c r="D6"/>
  <c r="F6"/>
  <c r="H6"/>
  <c r="I6"/>
  <c r="D106"/>
  <c r="F106"/>
  <c r="H106"/>
  <c r="I106"/>
  <c r="D101"/>
  <c r="F101"/>
  <c r="H101"/>
  <c r="I101"/>
  <c r="D88"/>
  <c r="F88"/>
  <c r="H88"/>
  <c r="I88"/>
  <c r="D83"/>
  <c r="F83"/>
  <c r="H83"/>
  <c r="I83"/>
  <c r="D75"/>
  <c r="F75"/>
  <c r="H75"/>
  <c r="I75"/>
  <c r="D71"/>
  <c r="F71"/>
  <c r="H71"/>
  <c r="I71"/>
  <c r="D63"/>
  <c r="F63"/>
  <c r="H63"/>
  <c r="I63"/>
  <c r="D59"/>
  <c r="F59"/>
  <c r="H59"/>
  <c r="I59"/>
  <c r="D53"/>
  <c r="F53"/>
  <c r="H53"/>
  <c r="I53"/>
  <c r="D45"/>
  <c r="F45"/>
  <c r="H45"/>
  <c r="I45"/>
  <c r="D34"/>
  <c r="F34"/>
  <c r="H34"/>
  <c r="I34"/>
  <c r="D28"/>
  <c r="F28"/>
  <c r="H28"/>
  <c r="I28"/>
  <c r="D13"/>
  <c r="F13"/>
  <c r="H13"/>
  <c r="I13"/>
  <c r="H21"/>
  <c r="D21"/>
  <c r="F21"/>
  <c r="I21"/>
  <c r="H24"/>
  <c r="D24"/>
  <c r="F24"/>
  <c r="I24"/>
  <c r="H5"/>
  <c r="D5"/>
  <c r="F5"/>
  <c r="I5"/>
  <c r="H8"/>
  <c r="D8"/>
  <c r="F8"/>
  <c r="I8"/>
  <c r="H96"/>
  <c r="D96"/>
  <c r="F96"/>
  <c r="I96"/>
  <c r="H98"/>
  <c r="D98"/>
  <c r="F98"/>
  <c r="I98"/>
  <c r="H33"/>
  <c r="D33"/>
  <c r="F33"/>
  <c r="I33"/>
  <c r="H78"/>
  <c r="D78"/>
  <c r="F78"/>
  <c r="I78"/>
  <c r="H81"/>
  <c r="D81"/>
  <c r="F81"/>
  <c r="I81"/>
  <c r="H66"/>
  <c r="D66"/>
  <c r="F66"/>
  <c r="I66"/>
  <c r="H69"/>
  <c r="D69"/>
  <c r="F69"/>
  <c r="I69"/>
  <c r="H102"/>
  <c r="D102"/>
  <c r="F102"/>
  <c r="I102"/>
  <c r="H104"/>
  <c r="D104"/>
  <c r="F104"/>
  <c r="I104"/>
  <c r="H73"/>
  <c r="D73"/>
  <c r="F73"/>
  <c r="I73"/>
  <c r="H77"/>
  <c r="D77"/>
  <c r="F77"/>
  <c r="I77"/>
  <c r="H43"/>
  <c r="D43"/>
  <c r="F43"/>
  <c r="I43"/>
  <c r="H46"/>
  <c r="D46"/>
  <c r="F46"/>
  <c r="I46"/>
  <c r="H54"/>
  <c r="D54"/>
  <c r="F54"/>
  <c r="I54"/>
  <c r="H56"/>
  <c r="D56"/>
  <c r="F56"/>
  <c r="I56"/>
  <c r="H48"/>
  <c r="D48"/>
  <c r="F48"/>
  <c r="I48"/>
  <c r="H51"/>
  <c r="D51"/>
  <c r="F51"/>
  <c r="I51"/>
  <c r="H84"/>
  <c r="D84"/>
  <c r="F84"/>
  <c r="I84"/>
  <c r="H87"/>
  <c r="D87"/>
  <c r="F87"/>
  <c r="I87"/>
  <c r="H27"/>
  <c r="D27"/>
  <c r="F27"/>
  <c r="I27"/>
  <c r="H30"/>
  <c r="D30"/>
  <c r="F30"/>
  <c r="I30"/>
  <c r="H11"/>
  <c r="D11"/>
  <c r="F11"/>
  <c r="I11"/>
  <c r="H15"/>
  <c r="D15"/>
  <c r="F15"/>
  <c r="I15"/>
  <c r="H61"/>
  <c r="D61"/>
  <c r="F61"/>
  <c r="I61"/>
  <c r="H65"/>
  <c r="D65"/>
  <c r="F65"/>
  <c r="I65"/>
  <c r="H2"/>
  <c r="D2"/>
  <c r="F2"/>
  <c r="I2"/>
  <c r="H90"/>
  <c r="D90"/>
  <c r="F90"/>
  <c r="I90"/>
  <c r="H95"/>
  <c r="D95"/>
  <c r="F95"/>
  <c r="I95"/>
</calcChain>
</file>

<file path=xl/sharedStrings.xml><?xml version="1.0" encoding="utf-8"?>
<sst xmlns="http://schemas.openxmlformats.org/spreadsheetml/2006/main" count="393" uniqueCount="82">
  <si>
    <t>Evan U</t>
  </si>
  <si>
    <t>Evan U</t>
    <phoneticPr fontId="1" type="noConversion"/>
  </si>
  <si>
    <t>HNT</t>
    <phoneticPr fontId="1" type="noConversion"/>
  </si>
  <si>
    <t>Name</t>
  </si>
  <si>
    <t>Name</t>
    <phoneticPr fontId="1" type="noConversion"/>
  </si>
  <si>
    <t>Stage 1</t>
  </si>
  <si>
    <t>Pts Down</t>
    <phoneticPr fontId="1" type="noConversion"/>
  </si>
  <si>
    <t>Sub Total</t>
    <phoneticPr fontId="1" type="noConversion"/>
  </si>
  <si>
    <t>Subtotal</t>
    <phoneticPr fontId="1" type="noConversion"/>
  </si>
  <si>
    <t>Subtotal</t>
    <phoneticPr fontId="1" type="noConversion"/>
  </si>
  <si>
    <t>Total</t>
    <phoneticPr fontId="1" type="noConversion"/>
  </si>
  <si>
    <t>Stage Time</t>
    <phoneticPr fontId="1" type="noConversion"/>
  </si>
  <si>
    <t>Evan U</t>
    <phoneticPr fontId="1" type="noConversion"/>
  </si>
  <si>
    <t>Evan U</t>
    <phoneticPr fontId="1" type="noConversion"/>
  </si>
  <si>
    <t>Evan U</t>
    <phoneticPr fontId="1" type="noConversion"/>
  </si>
  <si>
    <t>Brent H</t>
  </si>
  <si>
    <t>Brent H</t>
    <phoneticPr fontId="1" type="noConversion"/>
  </si>
  <si>
    <t>Tom L</t>
  </si>
  <si>
    <t>Tom L</t>
    <phoneticPr fontId="1" type="noConversion"/>
  </si>
  <si>
    <t>Joe K1</t>
  </si>
  <si>
    <t>Joe K1</t>
    <phoneticPr fontId="1" type="noConversion"/>
  </si>
  <si>
    <t>Samuel S</t>
  </si>
  <si>
    <t>Samuel S</t>
    <phoneticPr fontId="1" type="noConversion"/>
  </si>
  <si>
    <t>Rob S</t>
  </si>
  <si>
    <t>Rob S</t>
    <phoneticPr fontId="1" type="noConversion"/>
  </si>
  <si>
    <t>Tom VD</t>
  </si>
  <si>
    <t>Tom VD</t>
    <phoneticPr fontId="1" type="noConversion"/>
  </si>
  <si>
    <t>Ryan M</t>
  </si>
  <si>
    <t>Ryan M</t>
    <phoneticPr fontId="1" type="noConversion"/>
  </si>
  <si>
    <t>John B2</t>
  </si>
  <si>
    <t>John B2</t>
    <phoneticPr fontId="1" type="noConversion"/>
  </si>
  <si>
    <t>Matt J</t>
  </si>
  <si>
    <t>Matt J</t>
    <phoneticPr fontId="1" type="noConversion"/>
  </si>
  <si>
    <t>Karl H</t>
  </si>
  <si>
    <t>Karl H</t>
    <phoneticPr fontId="1" type="noConversion"/>
  </si>
  <si>
    <t>Stan H</t>
  </si>
  <si>
    <t>Stan H</t>
    <phoneticPr fontId="1" type="noConversion"/>
  </si>
  <si>
    <t>Jason S</t>
  </si>
  <si>
    <t>Jason S</t>
    <phoneticPr fontId="1" type="noConversion"/>
  </si>
  <si>
    <t>Chris A</t>
  </si>
  <si>
    <t>Chris A</t>
    <phoneticPr fontId="1" type="noConversion"/>
  </si>
  <si>
    <t>Mike H</t>
  </si>
  <si>
    <t>Mike H</t>
    <phoneticPr fontId="1" type="noConversion"/>
  </si>
  <si>
    <t>Andy R</t>
  </si>
  <si>
    <t>Andy R</t>
    <phoneticPr fontId="1" type="noConversion"/>
  </si>
  <si>
    <t>Steven R</t>
  </si>
  <si>
    <t>Steven R</t>
    <phoneticPr fontId="1" type="noConversion"/>
  </si>
  <si>
    <t>Terry H</t>
  </si>
  <si>
    <t>Terry H</t>
    <phoneticPr fontId="1" type="noConversion"/>
  </si>
  <si>
    <t>Dean M</t>
  </si>
  <si>
    <t>Dean M</t>
    <phoneticPr fontId="1" type="noConversion"/>
  </si>
  <si>
    <t>John B1</t>
  </si>
  <si>
    <t>John B1</t>
    <phoneticPr fontId="1" type="noConversion"/>
  </si>
  <si>
    <t>Stage</t>
    <phoneticPr fontId="1" type="noConversion"/>
  </si>
  <si>
    <t>Stage 2</t>
  </si>
  <si>
    <t>Stage 3</t>
  </si>
  <si>
    <t>2a</t>
  </si>
  <si>
    <t>3a</t>
  </si>
  <si>
    <t>2b</t>
  </si>
  <si>
    <t>3b</t>
  </si>
  <si>
    <t>1a</t>
  </si>
  <si>
    <t>1b</t>
  </si>
  <si>
    <t>Total</t>
  </si>
  <si>
    <t>DNF</t>
  </si>
  <si>
    <t>Stage1</t>
  </si>
  <si>
    <t>Stage2</t>
  </si>
  <si>
    <t>Stage3</t>
  </si>
  <si>
    <t>Overall</t>
  </si>
  <si>
    <t>Proc</t>
  </si>
  <si>
    <t>15.33*</t>
  </si>
  <si>
    <t>*4 seconds added per shooter request due to timer issue</t>
  </si>
  <si>
    <t>1st Run Only (by overall time)</t>
  </si>
  <si>
    <t>2nd run only (by overall time)</t>
  </si>
  <si>
    <t>Best Scores (sorted by time)</t>
  </si>
  <si>
    <t>Scores by Round</t>
  </si>
  <si>
    <t>Best Total</t>
  </si>
  <si>
    <t>x2</t>
  </si>
  <si>
    <t>Average Time 1st Run</t>
  </si>
  <si>
    <t>Average Time 2nd Run</t>
  </si>
  <si>
    <t>Average Time Overall</t>
  </si>
  <si>
    <t>Minimum Rounds</t>
  </si>
  <si>
    <t>x20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</si>
</sst>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workbookViewId="0">
      <selection activeCell="I9" activeCellId="19" sqref="I106:I107 I100:I101 I93 I88:I89 I82:I83 I76:I77 I70:I71 I64:I65 I58:I59 I52:I53 I46:I47 I41 I36:I37 I30:I31 I24:I25 I19 I15 I15 I14 I8:I9"/>
    </sheetView>
  </sheetViews>
  <sheetFormatPr defaultColWidth="11" defaultRowHeight="12.75"/>
  <cols>
    <col min="1" max="1" width="8" bestFit="1" customWidth="1"/>
    <col min="2" max="2" width="6.625" style="8" bestFit="1" customWidth="1"/>
    <col min="3" max="3" width="6.125" style="8" bestFit="1" customWidth="1"/>
    <col min="4" max="4" width="9.5" style="8" hidden="1" customWidth="1"/>
    <col min="5" max="5" width="4.5" style="8" customWidth="1"/>
    <col min="6" max="6" width="8.75" style="8" hidden="1" customWidth="1"/>
    <col min="7" max="7" width="5.125" style="8" bestFit="1" customWidth="1"/>
    <col min="8" max="8" width="8.75" style="8" hidden="1" customWidth="1"/>
    <col min="9" max="9" width="5.875" style="8" bestFit="1" customWidth="1"/>
    <col min="10" max="10" width="6.375" style="8" bestFit="1" customWidth="1"/>
    <col min="11" max="11" width="5.875" style="8" bestFit="1" customWidth="1"/>
    <col min="14" max="14" width="0" hidden="1" customWidth="1"/>
  </cols>
  <sheetData>
    <row r="1" spans="1:14" s="31" customFormat="1" ht="27" customHeight="1" thickBot="1">
      <c r="A1" s="28" t="s">
        <v>4</v>
      </c>
      <c r="B1" s="29" t="s">
        <v>11</v>
      </c>
      <c r="C1" s="29" t="s">
        <v>6</v>
      </c>
      <c r="D1" s="29" t="s">
        <v>7</v>
      </c>
      <c r="E1" s="29" t="s">
        <v>2</v>
      </c>
      <c r="F1" s="29" t="s">
        <v>8</v>
      </c>
      <c r="G1" s="29" t="s">
        <v>68</v>
      </c>
      <c r="H1" s="29" t="s">
        <v>9</v>
      </c>
      <c r="I1" s="29" t="s">
        <v>10</v>
      </c>
      <c r="J1" s="29" t="s">
        <v>53</v>
      </c>
      <c r="K1" s="30" t="s">
        <v>75</v>
      </c>
      <c r="N1" s="31">
        <v>1</v>
      </c>
    </row>
    <row r="2" spans="1:14">
      <c r="A2" s="3" t="s">
        <v>44</v>
      </c>
      <c r="B2" s="17">
        <v>18.96</v>
      </c>
      <c r="C2" s="17">
        <v>5</v>
      </c>
      <c r="D2" s="17">
        <f t="shared" ref="D2:D33" si="0">C2*0.5</f>
        <v>2.5</v>
      </c>
      <c r="E2" s="17">
        <v>1</v>
      </c>
      <c r="F2" s="17">
        <f t="shared" ref="F2:F33" si="1">E2*5</f>
        <v>5</v>
      </c>
      <c r="G2" s="17">
        <v>0</v>
      </c>
      <c r="H2" s="17">
        <f t="shared" ref="H2:H33" si="2">G2*3</f>
        <v>0</v>
      </c>
      <c r="I2" s="17">
        <f t="shared" ref="I2:I31" si="3">B2+D2+F2+H2</f>
        <v>26.46</v>
      </c>
      <c r="J2" s="18" t="s">
        <v>60</v>
      </c>
      <c r="K2" s="19" t="s">
        <v>63</v>
      </c>
      <c r="N2">
        <v>104</v>
      </c>
    </row>
    <row r="3" spans="1:14" ht="13.5" thickBot="1">
      <c r="A3" s="4" t="s">
        <v>44</v>
      </c>
      <c r="B3" s="14">
        <v>14.49</v>
      </c>
      <c r="C3" s="14">
        <v>4</v>
      </c>
      <c r="D3" s="14">
        <f t="shared" si="0"/>
        <v>2</v>
      </c>
      <c r="E3" s="14">
        <v>0</v>
      </c>
      <c r="F3" s="14">
        <f t="shared" si="1"/>
        <v>0</v>
      </c>
      <c r="G3" s="14">
        <v>1</v>
      </c>
      <c r="H3" s="14">
        <f t="shared" si="2"/>
        <v>3</v>
      </c>
      <c r="I3" s="14">
        <f t="shared" si="3"/>
        <v>19.490000000000002</v>
      </c>
      <c r="J3" s="20" t="s">
        <v>61</v>
      </c>
      <c r="K3" s="15"/>
      <c r="N3">
        <v>105</v>
      </c>
    </row>
    <row r="4" spans="1:14">
      <c r="A4" s="16" t="s">
        <v>16</v>
      </c>
      <c r="B4" s="21">
        <v>24.8</v>
      </c>
      <c r="C4" s="21">
        <v>11</v>
      </c>
      <c r="D4" s="21">
        <f t="shared" si="0"/>
        <v>5.5</v>
      </c>
      <c r="E4" s="21">
        <v>0</v>
      </c>
      <c r="F4" s="21">
        <f t="shared" si="1"/>
        <v>0</v>
      </c>
      <c r="G4" s="21">
        <v>0</v>
      </c>
      <c r="H4" s="21">
        <f t="shared" si="2"/>
        <v>0</v>
      </c>
      <c r="I4" s="21">
        <f t="shared" si="3"/>
        <v>30.3</v>
      </c>
      <c r="J4" s="22" t="s">
        <v>60</v>
      </c>
      <c r="K4" s="23">
        <f>I4+I7+I9</f>
        <v>58.050000000000004</v>
      </c>
      <c r="N4">
        <v>8</v>
      </c>
    </row>
    <row r="5" spans="1:14">
      <c r="A5" s="6" t="s">
        <v>16</v>
      </c>
      <c r="B5" s="9">
        <v>26.19</v>
      </c>
      <c r="C5" s="9">
        <v>12</v>
      </c>
      <c r="D5" s="9">
        <f t="shared" si="0"/>
        <v>6</v>
      </c>
      <c r="E5" s="9">
        <v>0</v>
      </c>
      <c r="F5" s="9">
        <f t="shared" si="1"/>
        <v>0</v>
      </c>
      <c r="G5" s="9">
        <v>0</v>
      </c>
      <c r="H5" s="9">
        <f t="shared" si="2"/>
        <v>0</v>
      </c>
      <c r="I5" s="9">
        <f t="shared" si="3"/>
        <v>32.19</v>
      </c>
      <c r="J5" s="24" t="s">
        <v>61</v>
      </c>
      <c r="K5" s="13"/>
      <c r="N5">
        <v>9</v>
      </c>
    </row>
    <row r="6" spans="1:14">
      <c r="A6" s="6" t="s">
        <v>16</v>
      </c>
      <c r="B6" s="9">
        <v>14.49</v>
      </c>
      <c r="C6" s="9">
        <v>16</v>
      </c>
      <c r="D6" s="9">
        <f t="shared" si="0"/>
        <v>8</v>
      </c>
      <c r="E6" s="9">
        <v>0</v>
      </c>
      <c r="F6" s="9">
        <f t="shared" si="1"/>
        <v>0</v>
      </c>
      <c r="G6" s="9">
        <v>0</v>
      </c>
      <c r="H6" s="9">
        <f t="shared" si="2"/>
        <v>0</v>
      </c>
      <c r="I6" s="9">
        <f t="shared" si="3"/>
        <v>22.490000000000002</v>
      </c>
      <c r="J6" s="24" t="s">
        <v>56</v>
      </c>
      <c r="K6" s="13"/>
      <c r="N6">
        <v>10</v>
      </c>
    </row>
    <row r="7" spans="1:14">
      <c r="A7" s="6" t="s">
        <v>16</v>
      </c>
      <c r="B7" s="9">
        <v>13.21</v>
      </c>
      <c r="C7" s="9">
        <v>9</v>
      </c>
      <c r="D7" s="9">
        <f t="shared" si="0"/>
        <v>4.5</v>
      </c>
      <c r="E7" s="9">
        <v>0</v>
      </c>
      <c r="F7" s="9">
        <f t="shared" si="1"/>
        <v>0</v>
      </c>
      <c r="G7" s="9">
        <v>0</v>
      </c>
      <c r="H7" s="9">
        <f t="shared" si="2"/>
        <v>0</v>
      </c>
      <c r="I7" s="9">
        <f t="shared" si="3"/>
        <v>17.71</v>
      </c>
      <c r="J7" s="24" t="s">
        <v>58</v>
      </c>
      <c r="K7" s="13"/>
      <c r="N7">
        <v>12</v>
      </c>
    </row>
    <row r="8" spans="1:14">
      <c r="A8" s="6" t="s">
        <v>16</v>
      </c>
      <c r="B8" s="9">
        <v>11.6</v>
      </c>
      <c r="C8" s="9">
        <v>12</v>
      </c>
      <c r="D8" s="9">
        <f t="shared" si="0"/>
        <v>6</v>
      </c>
      <c r="E8" s="9">
        <v>0</v>
      </c>
      <c r="F8" s="9">
        <f t="shared" si="1"/>
        <v>0</v>
      </c>
      <c r="G8" s="9">
        <v>0</v>
      </c>
      <c r="H8" s="9">
        <f t="shared" si="2"/>
        <v>0</v>
      </c>
      <c r="I8" s="9">
        <f t="shared" si="3"/>
        <v>17.600000000000001</v>
      </c>
      <c r="J8" s="24" t="s">
        <v>57</v>
      </c>
      <c r="K8" s="13"/>
      <c r="N8">
        <v>11</v>
      </c>
    </row>
    <row r="9" spans="1:14" ht="13.5" thickBot="1">
      <c r="A9" s="4" t="s">
        <v>16</v>
      </c>
      <c r="B9" s="14">
        <v>9.5399999999999991</v>
      </c>
      <c r="C9" s="14">
        <v>1</v>
      </c>
      <c r="D9" s="14">
        <f t="shared" si="0"/>
        <v>0.5</v>
      </c>
      <c r="E9" s="14">
        <v>0</v>
      </c>
      <c r="F9" s="14">
        <f t="shared" si="1"/>
        <v>0</v>
      </c>
      <c r="G9" s="14">
        <v>0</v>
      </c>
      <c r="H9" s="14">
        <f t="shared" si="2"/>
        <v>0</v>
      </c>
      <c r="I9" s="14">
        <f t="shared" si="3"/>
        <v>10.039999999999999</v>
      </c>
      <c r="J9" s="20" t="s">
        <v>59</v>
      </c>
      <c r="K9" s="15"/>
      <c r="N9">
        <v>13</v>
      </c>
    </row>
    <row r="10" spans="1:14">
      <c r="A10" s="3" t="s">
        <v>40</v>
      </c>
      <c r="B10" s="17">
        <v>13.91</v>
      </c>
      <c r="C10" s="17">
        <v>1</v>
      </c>
      <c r="D10" s="17">
        <f t="shared" si="0"/>
        <v>0.5</v>
      </c>
      <c r="E10" s="17">
        <v>1</v>
      </c>
      <c r="F10" s="17">
        <f t="shared" si="1"/>
        <v>5</v>
      </c>
      <c r="G10" s="17">
        <v>0</v>
      </c>
      <c r="H10" s="17">
        <f t="shared" si="2"/>
        <v>0</v>
      </c>
      <c r="I10" s="17">
        <f t="shared" si="3"/>
        <v>19.41</v>
      </c>
      <c r="J10" s="18" t="s">
        <v>60</v>
      </c>
      <c r="K10" s="25">
        <f>I10+I12+I14</f>
        <v>36.01</v>
      </c>
      <c r="N10">
        <v>80</v>
      </c>
    </row>
    <row r="11" spans="1:14">
      <c r="A11" s="6" t="s">
        <v>40</v>
      </c>
      <c r="B11" s="9">
        <v>16.82</v>
      </c>
      <c r="C11" s="9">
        <v>3</v>
      </c>
      <c r="D11" s="9">
        <f t="shared" si="0"/>
        <v>1.5</v>
      </c>
      <c r="E11" s="9">
        <v>1</v>
      </c>
      <c r="F11" s="9">
        <f t="shared" si="1"/>
        <v>5</v>
      </c>
      <c r="G11" s="9">
        <v>0</v>
      </c>
      <c r="H11" s="9">
        <f t="shared" si="2"/>
        <v>0</v>
      </c>
      <c r="I11" s="9">
        <f t="shared" si="3"/>
        <v>23.32</v>
      </c>
      <c r="J11" s="24" t="s">
        <v>61</v>
      </c>
      <c r="K11" s="13"/>
      <c r="N11">
        <v>81</v>
      </c>
    </row>
    <row r="12" spans="1:14">
      <c r="A12" s="6" t="s">
        <v>40</v>
      </c>
      <c r="B12" s="9">
        <v>8.6999999999999993</v>
      </c>
      <c r="C12" s="9">
        <v>3</v>
      </c>
      <c r="D12" s="9">
        <f t="shared" si="0"/>
        <v>1.5</v>
      </c>
      <c r="E12" s="9">
        <v>0</v>
      </c>
      <c r="F12" s="9">
        <f t="shared" si="1"/>
        <v>0</v>
      </c>
      <c r="G12" s="9">
        <v>0</v>
      </c>
      <c r="H12" s="9">
        <f t="shared" si="2"/>
        <v>0</v>
      </c>
      <c r="I12" s="9">
        <f t="shared" si="3"/>
        <v>10.199999999999999</v>
      </c>
      <c r="J12" s="24" t="s">
        <v>56</v>
      </c>
      <c r="K12" s="13"/>
      <c r="N12">
        <v>82</v>
      </c>
    </row>
    <row r="13" spans="1:14">
      <c r="A13" s="6" t="s">
        <v>40</v>
      </c>
      <c r="B13" s="9">
        <v>8.7799999999999994</v>
      </c>
      <c r="C13" s="9">
        <v>8</v>
      </c>
      <c r="D13" s="9">
        <f t="shared" si="0"/>
        <v>4</v>
      </c>
      <c r="E13" s="9">
        <v>0</v>
      </c>
      <c r="F13" s="9">
        <f t="shared" si="1"/>
        <v>0</v>
      </c>
      <c r="G13" s="9">
        <v>0</v>
      </c>
      <c r="H13" s="9">
        <f t="shared" si="2"/>
        <v>0</v>
      </c>
      <c r="I13" s="9">
        <f t="shared" si="3"/>
        <v>12.78</v>
      </c>
      <c r="J13" s="24" t="s">
        <v>58</v>
      </c>
      <c r="K13" s="13"/>
      <c r="N13">
        <v>84</v>
      </c>
    </row>
    <row r="14" spans="1:14">
      <c r="A14" s="6" t="s">
        <v>40</v>
      </c>
      <c r="B14" s="9">
        <v>5.4</v>
      </c>
      <c r="C14" s="9">
        <v>2</v>
      </c>
      <c r="D14" s="9">
        <f t="shared" si="0"/>
        <v>1</v>
      </c>
      <c r="E14" s="9">
        <v>0</v>
      </c>
      <c r="F14" s="9">
        <f t="shared" si="1"/>
        <v>0</v>
      </c>
      <c r="G14" s="9">
        <v>0</v>
      </c>
      <c r="H14" s="9">
        <f t="shared" si="2"/>
        <v>0</v>
      </c>
      <c r="I14" s="9">
        <f t="shared" si="3"/>
        <v>6.4</v>
      </c>
      <c r="J14" s="24" t="s">
        <v>57</v>
      </c>
      <c r="K14" s="13"/>
      <c r="N14">
        <v>83</v>
      </c>
    </row>
    <row r="15" spans="1:14" ht="13.5" thickBot="1">
      <c r="A15" s="4" t="s">
        <v>40</v>
      </c>
      <c r="B15" s="14">
        <v>5.95</v>
      </c>
      <c r="C15" s="14">
        <v>2</v>
      </c>
      <c r="D15" s="14">
        <f t="shared" si="0"/>
        <v>1</v>
      </c>
      <c r="E15" s="14">
        <v>0</v>
      </c>
      <c r="F15" s="14">
        <f t="shared" si="1"/>
        <v>0</v>
      </c>
      <c r="G15" s="14">
        <v>0</v>
      </c>
      <c r="H15" s="14">
        <f t="shared" si="2"/>
        <v>0</v>
      </c>
      <c r="I15" s="14">
        <f t="shared" si="3"/>
        <v>6.95</v>
      </c>
      <c r="J15" s="20" t="s">
        <v>59</v>
      </c>
      <c r="K15" s="15"/>
      <c r="N15">
        <v>85</v>
      </c>
    </row>
    <row r="16" spans="1:14">
      <c r="A16" s="3" t="s">
        <v>50</v>
      </c>
      <c r="B16" s="17">
        <v>17.440000000000001</v>
      </c>
      <c r="C16" s="17">
        <v>3</v>
      </c>
      <c r="D16" s="17">
        <f t="shared" si="0"/>
        <v>1.5</v>
      </c>
      <c r="E16" s="17">
        <v>0</v>
      </c>
      <c r="F16" s="17">
        <f t="shared" si="1"/>
        <v>0</v>
      </c>
      <c r="G16" s="17">
        <v>1</v>
      </c>
      <c r="H16" s="17">
        <f t="shared" si="2"/>
        <v>3</v>
      </c>
      <c r="I16" s="17">
        <f t="shared" si="3"/>
        <v>21.94</v>
      </c>
      <c r="J16" s="18" t="s">
        <v>60</v>
      </c>
      <c r="K16" s="25">
        <f>I17+I18+I19</f>
        <v>44.629999999999995</v>
      </c>
      <c r="N16">
        <v>96</v>
      </c>
    </row>
    <row r="17" spans="1:14">
      <c r="A17" s="6" t="s">
        <v>50</v>
      </c>
      <c r="B17" s="9">
        <v>18.37</v>
      </c>
      <c r="C17" s="9">
        <v>6</v>
      </c>
      <c r="D17" s="9">
        <f t="shared" si="0"/>
        <v>3</v>
      </c>
      <c r="E17" s="9">
        <v>0</v>
      </c>
      <c r="F17" s="9">
        <f t="shared" si="1"/>
        <v>0</v>
      </c>
      <c r="G17" s="9">
        <v>0</v>
      </c>
      <c r="H17" s="9">
        <f t="shared" si="2"/>
        <v>0</v>
      </c>
      <c r="I17" s="9">
        <f t="shared" si="3"/>
        <v>21.37</v>
      </c>
      <c r="J17" s="24" t="s">
        <v>61</v>
      </c>
      <c r="K17" s="13"/>
      <c r="N17">
        <v>97</v>
      </c>
    </row>
    <row r="18" spans="1:14">
      <c r="A18" s="6" t="s">
        <v>50</v>
      </c>
      <c r="B18" s="9">
        <v>8.92</v>
      </c>
      <c r="C18" s="9">
        <v>13</v>
      </c>
      <c r="D18" s="9">
        <f t="shared" si="0"/>
        <v>6.5</v>
      </c>
      <c r="E18" s="9">
        <v>0</v>
      </c>
      <c r="F18" s="9">
        <f t="shared" si="1"/>
        <v>0</v>
      </c>
      <c r="G18" s="9">
        <v>0</v>
      </c>
      <c r="H18" s="9">
        <f t="shared" si="2"/>
        <v>0</v>
      </c>
      <c r="I18" s="9">
        <f t="shared" si="3"/>
        <v>15.42</v>
      </c>
      <c r="J18" s="24" t="s">
        <v>56</v>
      </c>
      <c r="K18" s="13"/>
      <c r="N18">
        <v>98</v>
      </c>
    </row>
    <row r="19" spans="1:14" ht="13.5" thickBot="1">
      <c r="A19" s="4" t="s">
        <v>50</v>
      </c>
      <c r="B19" s="14">
        <v>7.84</v>
      </c>
      <c r="C19" s="14">
        <v>0</v>
      </c>
      <c r="D19" s="14">
        <f t="shared" si="0"/>
        <v>0</v>
      </c>
      <c r="E19" s="14">
        <v>0</v>
      </c>
      <c r="F19" s="14">
        <f t="shared" si="1"/>
        <v>0</v>
      </c>
      <c r="G19" s="14">
        <v>0</v>
      </c>
      <c r="H19" s="14">
        <f t="shared" si="2"/>
        <v>0</v>
      </c>
      <c r="I19" s="14">
        <f t="shared" si="3"/>
        <v>7.84</v>
      </c>
      <c r="J19" s="20" t="s">
        <v>57</v>
      </c>
      <c r="K19" s="15"/>
      <c r="N19">
        <v>99</v>
      </c>
    </row>
    <row r="20" spans="1:14">
      <c r="A20" s="3" t="s">
        <v>1</v>
      </c>
      <c r="B20" s="17">
        <v>12.08</v>
      </c>
      <c r="C20" s="17">
        <v>2</v>
      </c>
      <c r="D20" s="17">
        <f t="shared" si="0"/>
        <v>1</v>
      </c>
      <c r="E20" s="17">
        <v>0</v>
      </c>
      <c r="F20" s="17">
        <f t="shared" si="1"/>
        <v>0</v>
      </c>
      <c r="G20" s="17">
        <v>0</v>
      </c>
      <c r="H20" s="17">
        <f t="shared" si="2"/>
        <v>0</v>
      </c>
      <c r="I20" s="17">
        <f t="shared" si="3"/>
        <v>13.08</v>
      </c>
      <c r="J20" s="18" t="s">
        <v>60</v>
      </c>
      <c r="K20" s="25">
        <f>I20+I22+I25</f>
        <v>30.24</v>
      </c>
      <c r="N20">
        <v>2</v>
      </c>
    </row>
    <row r="21" spans="1:14">
      <c r="A21" s="6" t="s">
        <v>12</v>
      </c>
      <c r="B21" s="9">
        <v>11.43</v>
      </c>
      <c r="C21" s="9">
        <v>8</v>
      </c>
      <c r="D21" s="9">
        <f t="shared" si="0"/>
        <v>4</v>
      </c>
      <c r="E21" s="9">
        <v>0</v>
      </c>
      <c r="F21" s="9">
        <f t="shared" si="1"/>
        <v>0</v>
      </c>
      <c r="G21" s="9">
        <v>0</v>
      </c>
      <c r="H21" s="9">
        <f t="shared" si="2"/>
        <v>0</v>
      </c>
      <c r="I21" s="9">
        <f t="shared" si="3"/>
        <v>15.43</v>
      </c>
      <c r="J21" s="24" t="s">
        <v>61</v>
      </c>
      <c r="K21" s="13"/>
      <c r="N21">
        <v>3</v>
      </c>
    </row>
    <row r="22" spans="1:14">
      <c r="A22" s="6" t="s">
        <v>13</v>
      </c>
      <c r="B22" s="9">
        <v>6.68</v>
      </c>
      <c r="C22" s="9">
        <v>7</v>
      </c>
      <c r="D22" s="9">
        <f t="shared" si="0"/>
        <v>3.5</v>
      </c>
      <c r="E22" s="9">
        <v>0</v>
      </c>
      <c r="F22" s="9">
        <f t="shared" si="1"/>
        <v>0</v>
      </c>
      <c r="G22" s="9">
        <v>0</v>
      </c>
      <c r="H22" s="9">
        <f t="shared" si="2"/>
        <v>0</v>
      </c>
      <c r="I22" s="9">
        <f t="shared" si="3"/>
        <v>10.18</v>
      </c>
      <c r="J22" s="24" t="s">
        <v>56</v>
      </c>
      <c r="K22" s="13"/>
      <c r="N22">
        <v>4</v>
      </c>
    </row>
    <row r="23" spans="1:14">
      <c r="A23" s="6" t="s">
        <v>13</v>
      </c>
      <c r="B23" s="9">
        <v>6.49</v>
      </c>
      <c r="C23" s="9">
        <v>10</v>
      </c>
      <c r="D23" s="9">
        <f t="shared" si="0"/>
        <v>5</v>
      </c>
      <c r="E23" s="9">
        <v>0</v>
      </c>
      <c r="F23" s="9">
        <f t="shared" si="1"/>
        <v>0</v>
      </c>
      <c r="G23" s="9">
        <v>0</v>
      </c>
      <c r="H23" s="9">
        <f t="shared" si="2"/>
        <v>0</v>
      </c>
      <c r="I23" s="9">
        <f t="shared" si="3"/>
        <v>11.49</v>
      </c>
      <c r="J23" s="24" t="s">
        <v>58</v>
      </c>
      <c r="K23" s="13"/>
      <c r="N23">
        <v>6</v>
      </c>
    </row>
    <row r="24" spans="1:14">
      <c r="A24" s="6" t="s">
        <v>13</v>
      </c>
      <c r="B24" s="9">
        <v>4.74</v>
      </c>
      <c r="C24" s="9">
        <v>5</v>
      </c>
      <c r="D24" s="9">
        <f t="shared" si="0"/>
        <v>2.5</v>
      </c>
      <c r="E24" s="9">
        <v>0</v>
      </c>
      <c r="F24" s="9">
        <f t="shared" si="1"/>
        <v>0</v>
      </c>
      <c r="G24" s="9">
        <v>0</v>
      </c>
      <c r="H24" s="9">
        <f t="shared" si="2"/>
        <v>0</v>
      </c>
      <c r="I24" s="9">
        <f t="shared" si="3"/>
        <v>7.24</v>
      </c>
      <c r="J24" s="24" t="s">
        <v>57</v>
      </c>
      <c r="K24" s="13"/>
      <c r="N24">
        <v>5</v>
      </c>
    </row>
    <row r="25" spans="1:14" ht="13.5" thickBot="1">
      <c r="A25" s="4" t="s">
        <v>14</v>
      </c>
      <c r="B25" s="14">
        <v>4.9800000000000004</v>
      </c>
      <c r="C25" s="14">
        <v>4</v>
      </c>
      <c r="D25" s="14">
        <f t="shared" si="0"/>
        <v>2</v>
      </c>
      <c r="E25" s="14">
        <v>0</v>
      </c>
      <c r="F25" s="14">
        <f t="shared" si="1"/>
        <v>0</v>
      </c>
      <c r="G25" s="14">
        <v>0</v>
      </c>
      <c r="H25" s="14">
        <f t="shared" si="2"/>
        <v>0</v>
      </c>
      <c r="I25" s="14">
        <f t="shared" si="3"/>
        <v>6.98</v>
      </c>
      <c r="J25" s="20" t="s">
        <v>59</v>
      </c>
      <c r="K25" s="15"/>
      <c r="N25">
        <v>7</v>
      </c>
    </row>
    <row r="26" spans="1:14">
      <c r="A26" s="3" t="s">
        <v>38</v>
      </c>
      <c r="B26" s="17">
        <v>22.65</v>
      </c>
      <c r="C26" s="17">
        <v>0</v>
      </c>
      <c r="D26" s="17">
        <f t="shared" si="0"/>
        <v>0</v>
      </c>
      <c r="E26" s="17">
        <v>0</v>
      </c>
      <c r="F26" s="17">
        <f t="shared" si="1"/>
        <v>0</v>
      </c>
      <c r="G26" s="17">
        <v>1</v>
      </c>
      <c r="H26" s="17">
        <f t="shared" si="2"/>
        <v>3</v>
      </c>
      <c r="I26" s="17">
        <f t="shared" si="3"/>
        <v>25.65</v>
      </c>
      <c r="J26" s="18" t="s">
        <v>60</v>
      </c>
      <c r="K26" s="25">
        <f>I26+I29+I31</f>
        <v>45.089999999999996</v>
      </c>
      <c r="N26">
        <v>74</v>
      </c>
    </row>
    <row r="27" spans="1:14">
      <c r="A27" s="6" t="s">
        <v>38</v>
      </c>
      <c r="B27" s="9">
        <v>22.14</v>
      </c>
      <c r="C27" s="9">
        <v>3</v>
      </c>
      <c r="D27" s="9">
        <f t="shared" si="0"/>
        <v>1.5</v>
      </c>
      <c r="E27" s="9">
        <v>0</v>
      </c>
      <c r="F27" s="9">
        <f t="shared" si="1"/>
        <v>0</v>
      </c>
      <c r="G27" s="9">
        <v>1</v>
      </c>
      <c r="H27" s="9">
        <f t="shared" si="2"/>
        <v>3</v>
      </c>
      <c r="I27" s="9">
        <f t="shared" si="3"/>
        <v>26.64</v>
      </c>
      <c r="J27" s="24" t="s">
        <v>61</v>
      </c>
      <c r="K27" s="13"/>
      <c r="N27">
        <v>75</v>
      </c>
    </row>
    <row r="28" spans="1:14">
      <c r="A28" s="6" t="s">
        <v>38</v>
      </c>
      <c r="B28" s="9">
        <v>12.17</v>
      </c>
      <c r="C28" s="9">
        <v>2</v>
      </c>
      <c r="D28" s="9">
        <f t="shared" si="0"/>
        <v>1</v>
      </c>
      <c r="E28" s="9">
        <v>0</v>
      </c>
      <c r="F28" s="9">
        <f t="shared" si="1"/>
        <v>0</v>
      </c>
      <c r="G28" s="9">
        <v>0</v>
      </c>
      <c r="H28" s="9">
        <f t="shared" si="2"/>
        <v>0</v>
      </c>
      <c r="I28" s="9">
        <f t="shared" si="3"/>
        <v>13.17</v>
      </c>
      <c r="J28" s="24" t="s">
        <v>56</v>
      </c>
      <c r="K28" s="13"/>
      <c r="N28">
        <v>76</v>
      </c>
    </row>
    <row r="29" spans="1:14">
      <c r="A29" s="6" t="s">
        <v>38</v>
      </c>
      <c r="B29" s="9">
        <v>10.57</v>
      </c>
      <c r="C29" s="9">
        <v>3</v>
      </c>
      <c r="D29" s="9">
        <f t="shared" si="0"/>
        <v>1.5</v>
      </c>
      <c r="E29" s="9">
        <v>0</v>
      </c>
      <c r="F29" s="9">
        <f t="shared" si="1"/>
        <v>0</v>
      </c>
      <c r="G29" s="9">
        <v>0</v>
      </c>
      <c r="H29" s="9">
        <f t="shared" si="2"/>
        <v>0</v>
      </c>
      <c r="I29" s="9">
        <f t="shared" si="3"/>
        <v>12.07</v>
      </c>
      <c r="J29" s="24" t="s">
        <v>58</v>
      </c>
      <c r="K29" s="13"/>
      <c r="N29">
        <v>78</v>
      </c>
    </row>
    <row r="30" spans="1:14">
      <c r="A30" s="6" t="s">
        <v>38</v>
      </c>
      <c r="B30" s="9">
        <v>8.9</v>
      </c>
      <c r="C30" s="9">
        <v>2</v>
      </c>
      <c r="D30" s="9">
        <f t="shared" si="0"/>
        <v>1</v>
      </c>
      <c r="E30" s="9">
        <v>0</v>
      </c>
      <c r="F30" s="9">
        <f t="shared" si="1"/>
        <v>0</v>
      </c>
      <c r="G30" s="9">
        <v>0</v>
      </c>
      <c r="H30" s="9">
        <f t="shared" si="2"/>
        <v>0</v>
      </c>
      <c r="I30" s="9">
        <f t="shared" si="3"/>
        <v>9.9</v>
      </c>
      <c r="J30" s="24" t="s">
        <v>57</v>
      </c>
      <c r="K30" s="13"/>
      <c r="N30">
        <v>77</v>
      </c>
    </row>
    <row r="31" spans="1:14" ht="13.5" thickBot="1">
      <c r="A31" s="4" t="s">
        <v>38</v>
      </c>
      <c r="B31" s="14">
        <v>7.37</v>
      </c>
      <c r="C31" s="14">
        <v>0</v>
      </c>
      <c r="D31" s="14">
        <f t="shared" si="0"/>
        <v>0</v>
      </c>
      <c r="E31" s="14">
        <v>0</v>
      </c>
      <c r="F31" s="14">
        <f t="shared" si="1"/>
        <v>0</v>
      </c>
      <c r="G31" s="14">
        <v>0</v>
      </c>
      <c r="H31" s="14">
        <f t="shared" si="2"/>
        <v>0</v>
      </c>
      <c r="I31" s="14">
        <f t="shared" si="3"/>
        <v>7.37</v>
      </c>
      <c r="J31" s="20" t="s">
        <v>59</v>
      </c>
      <c r="K31" s="15"/>
      <c r="N31">
        <v>79</v>
      </c>
    </row>
    <row r="32" spans="1:14">
      <c r="A32" s="3" t="s">
        <v>20</v>
      </c>
      <c r="B32" s="18" t="s">
        <v>69</v>
      </c>
      <c r="C32" s="17">
        <v>2</v>
      </c>
      <c r="D32" s="17">
        <f t="shared" si="0"/>
        <v>1</v>
      </c>
      <c r="E32" s="17">
        <v>0</v>
      </c>
      <c r="F32" s="17">
        <f t="shared" si="1"/>
        <v>0</v>
      </c>
      <c r="G32" s="17">
        <v>0</v>
      </c>
      <c r="H32" s="17">
        <f t="shared" si="2"/>
        <v>0</v>
      </c>
      <c r="I32" s="17">
        <f>15.33+D32+F32+H32</f>
        <v>16.329999999999998</v>
      </c>
      <c r="J32" s="18" t="s">
        <v>60</v>
      </c>
      <c r="K32" s="25">
        <f>I32+I35+I37</f>
        <v>32.53</v>
      </c>
      <c r="L32" s="2" t="s">
        <v>70</v>
      </c>
      <c r="N32">
        <v>20</v>
      </c>
    </row>
    <row r="33" spans="1:14">
      <c r="A33" s="6" t="s">
        <v>20</v>
      </c>
      <c r="B33" s="9">
        <v>16.88</v>
      </c>
      <c r="C33" s="9">
        <v>1</v>
      </c>
      <c r="D33" s="9">
        <f t="shared" si="0"/>
        <v>0.5</v>
      </c>
      <c r="E33" s="9">
        <v>0</v>
      </c>
      <c r="F33" s="9">
        <f t="shared" si="1"/>
        <v>0</v>
      </c>
      <c r="G33" s="9">
        <v>0</v>
      </c>
      <c r="H33" s="9">
        <f t="shared" si="2"/>
        <v>0</v>
      </c>
      <c r="I33" s="9">
        <f t="shared" ref="I33:I64" si="4">B33+D33+F33+H33</f>
        <v>17.38</v>
      </c>
      <c r="J33" s="24" t="s">
        <v>61</v>
      </c>
      <c r="K33" s="13"/>
      <c r="N33">
        <v>21</v>
      </c>
    </row>
    <row r="34" spans="1:14">
      <c r="A34" s="6" t="s">
        <v>19</v>
      </c>
      <c r="B34" s="9">
        <v>8.09</v>
      </c>
      <c r="C34" s="9">
        <v>4</v>
      </c>
      <c r="D34" s="9">
        <f t="shared" ref="D34:D65" si="5">C34*0.5</f>
        <v>2</v>
      </c>
      <c r="E34" s="9">
        <v>0</v>
      </c>
      <c r="F34" s="9">
        <f t="shared" ref="F34:F65" si="6">E34*5</f>
        <v>0</v>
      </c>
      <c r="G34" s="9">
        <v>0</v>
      </c>
      <c r="H34" s="9">
        <f t="shared" ref="H34:H65" si="7">G34*3</f>
        <v>0</v>
      </c>
      <c r="I34" s="9">
        <f t="shared" si="4"/>
        <v>10.09</v>
      </c>
      <c r="J34" s="24" t="s">
        <v>56</v>
      </c>
      <c r="K34" s="13"/>
      <c r="N34">
        <v>22</v>
      </c>
    </row>
    <row r="35" spans="1:14">
      <c r="A35" s="6" t="s">
        <v>19</v>
      </c>
      <c r="B35" s="9">
        <v>7.87</v>
      </c>
      <c r="C35" s="9">
        <v>3</v>
      </c>
      <c r="D35" s="9">
        <f t="shared" si="5"/>
        <v>1.5</v>
      </c>
      <c r="E35" s="9">
        <v>0</v>
      </c>
      <c r="F35" s="9">
        <f t="shared" si="6"/>
        <v>0</v>
      </c>
      <c r="G35" s="9">
        <v>0</v>
      </c>
      <c r="H35" s="9">
        <f t="shared" si="7"/>
        <v>0</v>
      </c>
      <c r="I35" s="9">
        <f t="shared" si="4"/>
        <v>9.370000000000001</v>
      </c>
      <c r="J35" s="24" t="s">
        <v>58</v>
      </c>
      <c r="K35" s="13"/>
      <c r="N35">
        <v>24</v>
      </c>
    </row>
    <row r="36" spans="1:14">
      <c r="A36" s="6" t="s">
        <v>19</v>
      </c>
      <c r="B36" s="9">
        <v>6.33</v>
      </c>
      <c r="C36" s="9">
        <v>1</v>
      </c>
      <c r="D36" s="9">
        <f t="shared" si="5"/>
        <v>0.5</v>
      </c>
      <c r="E36" s="9">
        <v>0</v>
      </c>
      <c r="F36" s="9">
        <f t="shared" si="6"/>
        <v>0</v>
      </c>
      <c r="G36" s="9">
        <v>0</v>
      </c>
      <c r="H36" s="9">
        <f t="shared" si="7"/>
        <v>0</v>
      </c>
      <c r="I36" s="9">
        <f t="shared" si="4"/>
        <v>6.83</v>
      </c>
      <c r="J36" s="24" t="s">
        <v>57</v>
      </c>
      <c r="K36" s="13"/>
      <c r="N36">
        <v>23</v>
      </c>
    </row>
    <row r="37" spans="1:14" ht="13.5" thickBot="1">
      <c r="A37" s="4" t="s">
        <v>19</v>
      </c>
      <c r="B37" s="14">
        <v>6.33</v>
      </c>
      <c r="C37" s="14">
        <v>1</v>
      </c>
      <c r="D37" s="14">
        <f t="shared" si="5"/>
        <v>0.5</v>
      </c>
      <c r="E37" s="14">
        <v>0</v>
      </c>
      <c r="F37" s="14">
        <f t="shared" si="6"/>
        <v>0</v>
      </c>
      <c r="G37" s="14">
        <v>0</v>
      </c>
      <c r="H37" s="14">
        <f t="shared" si="7"/>
        <v>0</v>
      </c>
      <c r="I37" s="14">
        <f t="shared" si="4"/>
        <v>6.83</v>
      </c>
      <c r="J37" s="20" t="s">
        <v>59</v>
      </c>
      <c r="K37" s="15"/>
      <c r="N37">
        <v>25</v>
      </c>
    </row>
    <row r="38" spans="1:14">
      <c r="A38" s="3" t="s">
        <v>52</v>
      </c>
      <c r="B38" s="17">
        <v>21.8</v>
      </c>
      <c r="C38" s="17">
        <v>12</v>
      </c>
      <c r="D38" s="17">
        <f t="shared" si="5"/>
        <v>6</v>
      </c>
      <c r="E38" s="17">
        <v>0</v>
      </c>
      <c r="F38" s="17">
        <f t="shared" si="6"/>
        <v>0</v>
      </c>
      <c r="G38" s="17">
        <v>0</v>
      </c>
      <c r="H38" s="17">
        <f t="shared" si="7"/>
        <v>0</v>
      </c>
      <c r="I38" s="17">
        <f t="shared" si="4"/>
        <v>27.8</v>
      </c>
      <c r="J38" s="18" t="s">
        <v>60</v>
      </c>
      <c r="K38" s="25">
        <f>I39+I40+I41</f>
        <v>55.370000000000005</v>
      </c>
      <c r="N38">
        <v>100</v>
      </c>
    </row>
    <row r="39" spans="1:14">
      <c r="A39" s="6" t="s">
        <v>52</v>
      </c>
      <c r="B39" s="9">
        <v>21.78</v>
      </c>
      <c r="C39" s="9">
        <v>11</v>
      </c>
      <c r="D39" s="9">
        <f t="shared" si="5"/>
        <v>5.5</v>
      </c>
      <c r="E39" s="9">
        <v>0</v>
      </c>
      <c r="F39" s="9">
        <f t="shared" si="6"/>
        <v>0</v>
      </c>
      <c r="G39" s="9">
        <v>0</v>
      </c>
      <c r="H39" s="9">
        <f t="shared" si="7"/>
        <v>0</v>
      </c>
      <c r="I39" s="9">
        <f t="shared" si="4"/>
        <v>27.28</v>
      </c>
      <c r="J39" s="24" t="s">
        <v>61</v>
      </c>
      <c r="K39" s="13"/>
      <c r="N39">
        <v>101</v>
      </c>
    </row>
    <row r="40" spans="1:14">
      <c r="A40" s="6" t="s">
        <v>51</v>
      </c>
      <c r="B40" s="9">
        <v>12.96</v>
      </c>
      <c r="C40" s="9">
        <v>9</v>
      </c>
      <c r="D40" s="9">
        <f t="shared" si="5"/>
        <v>4.5</v>
      </c>
      <c r="E40" s="9">
        <v>0</v>
      </c>
      <c r="F40" s="9">
        <f t="shared" si="6"/>
        <v>0</v>
      </c>
      <c r="G40" s="9">
        <v>0</v>
      </c>
      <c r="H40" s="9">
        <f t="shared" si="7"/>
        <v>0</v>
      </c>
      <c r="I40" s="9">
        <f t="shared" si="4"/>
        <v>17.46</v>
      </c>
      <c r="J40" s="24" t="s">
        <v>56</v>
      </c>
      <c r="K40" s="13"/>
      <c r="N40">
        <v>102</v>
      </c>
    </row>
    <row r="41" spans="1:14" ht="13.5" thickBot="1">
      <c r="A41" s="4" t="s">
        <v>51</v>
      </c>
      <c r="B41" s="14">
        <v>7.63</v>
      </c>
      <c r="C41" s="14">
        <v>6</v>
      </c>
      <c r="D41" s="14">
        <f t="shared" si="5"/>
        <v>3</v>
      </c>
      <c r="E41" s="14">
        <v>0</v>
      </c>
      <c r="F41" s="14">
        <f t="shared" si="6"/>
        <v>0</v>
      </c>
      <c r="G41" s="14">
        <v>0</v>
      </c>
      <c r="H41" s="14">
        <f t="shared" si="7"/>
        <v>0</v>
      </c>
      <c r="I41" s="14">
        <f t="shared" si="4"/>
        <v>10.629999999999999</v>
      </c>
      <c r="J41" s="20" t="s">
        <v>57</v>
      </c>
      <c r="K41" s="15"/>
      <c r="N41">
        <v>103</v>
      </c>
    </row>
    <row r="42" spans="1:14">
      <c r="A42" s="3" t="s">
        <v>30</v>
      </c>
      <c r="B42" s="17">
        <v>15.87</v>
      </c>
      <c r="C42" s="17">
        <v>5</v>
      </c>
      <c r="D42" s="17">
        <f t="shared" si="5"/>
        <v>2.5</v>
      </c>
      <c r="E42" s="17">
        <v>1</v>
      </c>
      <c r="F42" s="17">
        <f t="shared" si="6"/>
        <v>5</v>
      </c>
      <c r="G42" s="17">
        <v>0</v>
      </c>
      <c r="H42" s="17">
        <f t="shared" si="7"/>
        <v>0</v>
      </c>
      <c r="I42" s="17">
        <f t="shared" si="4"/>
        <v>23.369999999999997</v>
      </c>
      <c r="J42" s="18" t="s">
        <v>60</v>
      </c>
      <c r="K42" s="25">
        <f>I42+I44+I47</f>
        <v>42.239999999999995</v>
      </c>
      <c r="N42">
        <v>50</v>
      </c>
    </row>
    <row r="43" spans="1:14">
      <c r="A43" s="6" t="s">
        <v>30</v>
      </c>
      <c r="B43" s="9">
        <v>17.41</v>
      </c>
      <c r="C43" s="9">
        <v>8</v>
      </c>
      <c r="D43" s="9">
        <f t="shared" si="5"/>
        <v>4</v>
      </c>
      <c r="E43" s="9">
        <v>1</v>
      </c>
      <c r="F43" s="9">
        <f t="shared" si="6"/>
        <v>5</v>
      </c>
      <c r="G43" s="9">
        <v>0</v>
      </c>
      <c r="H43" s="9">
        <f t="shared" si="7"/>
        <v>0</v>
      </c>
      <c r="I43" s="9">
        <f t="shared" si="4"/>
        <v>26.41</v>
      </c>
      <c r="J43" s="24" t="s">
        <v>61</v>
      </c>
      <c r="K43" s="13"/>
      <c r="N43">
        <v>51</v>
      </c>
    </row>
    <row r="44" spans="1:14">
      <c r="A44" s="6" t="s">
        <v>29</v>
      </c>
      <c r="B44" s="9">
        <v>8.15</v>
      </c>
      <c r="C44" s="9">
        <v>7</v>
      </c>
      <c r="D44" s="9">
        <f t="shared" si="5"/>
        <v>3.5</v>
      </c>
      <c r="E44" s="9">
        <v>0</v>
      </c>
      <c r="F44" s="9">
        <f t="shared" si="6"/>
        <v>0</v>
      </c>
      <c r="G44" s="9">
        <v>0</v>
      </c>
      <c r="H44" s="9">
        <f t="shared" si="7"/>
        <v>0</v>
      </c>
      <c r="I44" s="9">
        <f t="shared" si="4"/>
        <v>11.65</v>
      </c>
      <c r="J44" s="24" t="s">
        <v>56</v>
      </c>
      <c r="K44" s="13"/>
      <c r="N44">
        <v>52</v>
      </c>
    </row>
    <row r="45" spans="1:14">
      <c r="A45" s="6" t="s">
        <v>29</v>
      </c>
      <c r="B45" s="9">
        <v>6.94</v>
      </c>
      <c r="C45" s="9">
        <v>20</v>
      </c>
      <c r="D45" s="9">
        <f t="shared" si="5"/>
        <v>10</v>
      </c>
      <c r="E45" s="9">
        <v>0</v>
      </c>
      <c r="F45" s="9">
        <f t="shared" si="6"/>
        <v>0</v>
      </c>
      <c r="G45" s="9">
        <v>0</v>
      </c>
      <c r="H45" s="9">
        <f t="shared" si="7"/>
        <v>0</v>
      </c>
      <c r="I45" s="9">
        <f t="shared" si="4"/>
        <v>16.940000000000001</v>
      </c>
      <c r="J45" s="24" t="s">
        <v>58</v>
      </c>
      <c r="K45" s="13"/>
      <c r="N45">
        <v>54</v>
      </c>
    </row>
    <row r="46" spans="1:14">
      <c r="A46" s="6" t="s">
        <v>29</v>
      </c>
      <c r="B46" s="9">
        <v>5.96</v>
      </c>
      <c r="C46" s="9">
        <v>3</v>
      </c>
      <c r="D46" s="9">
        <f t="shared" si="5"/>
        <v>1.5</v>
      </c>
      <c r="E46" s="9">
        <v>0</v>
      </c>
      <c r="F46" s="9">
        <f t="shared" si="6"/>
        <v>0</v>
      </c>
      <c r="G46" s="9">
        <v>0</v>
      </c>
      <c r="H46" s="9">
        <f t="shared" si="7"/>
        <v>0</v>
      </c>
      <c r="I46" s="9">
        <f t="shared" si="4"/>
        <v>7.46</v>
      </c>
      <c r="J46" s="24" t="s">
        <v>57</v>
      </c>
      <c r="K46" s="13"/>
      <c r="N46">
        <v>53</v>
      </c>
    </row>
    <row r="47" spans="1:14" ht="13.5" thickBot="1">
      <c r="A47" s="4" t="s">
        <v>29</v>
      </c>
      <c r="B47" s="14">
        <v>6.72</v>
      </c>
      <c r="C47" s="14">
        <v>1</v>
      </c>
      <c r="D47" s="14">
        <f t="shared" si="5"/>
        <v>0.5</v>
      </c>
      <c r="E47" s="14">
        <v>0</v>
      </c>
      <c r="F47" s="14">
        <f t="shared" si="6"/>
        <v>0</v>
      </c>
      <c r="G47" s="14">
        <v>0</v>
      </c>
      <c r="H47" s="14">
        <f t="shared" si="7"/>
        <v>0</v>
      </c>
      <c r="I47" s="14">
        <f t="shared" si="4"/>
        <v>7.22</v>
      </c>
      <c r="J47" s="20" t="s">
        <v>59</v>
      </c>
      <c r="K47" s="15"/>
      <c r="N47">
        <v>55</v>
      </c>
    </row>
    <row r="48" spans="1:14">
      <c r="A48" s="3" t="s">
        <v>34</v>
      </c>
      <c r="B48" s="17">
        <v>20.47</v>
      </c>
      <c r="C48" s="17">
        <v>1</v>
      </c>
      <c r="D48" s="17">
        <f t="shared" si="5"/>
        <v>0.5</v>
      </c>
      <c r="E48" s="17">
        <v>0</v>
      </c>
      <c r="F48" s="17">
        <f t="shared" si="6"/>
        <v>0</v>
      </c>
      <c r="G48" s="17">
        <v>1</v>
      </c>
      <c r="H48" s="17">
        <f t="shared" si="7"/>
        <v>3</v>
      </c>
      <c r="I48" s="17">
        <f t="shared" si="4"/>
        <v>23.97</v>
      </c>
      <c r="J48" s="18" t="s">
        <v>60</v>
      </c>
      <c r="K48" s="25">
        <f>I49+I50+I52</f>
        <v>39.059999999999995</v>
      </c>
      <c r="N48">
        <v>62</v>
      </c>
    </row>
    <row r="49" spans="1:14">
      <c r="A49" s="6" t="s">
        <v>34</v>
      </c>
      <c r="B49" s="9">
        <v>20.73</v>
      </c>
      <c r="C49" s="9">
        <v>2</v>
      </c>
      <c r="D49" s="9">
        <f t="shared" si="5"/>
        <v>1</v>
      </c>
      <c r="E49" s="9">
        <v>0</v>
      </c>
      <c r="F49" s="9">
        <f t="shared" si="6"/>
        <v>0</v>
      </c>
      <c r="G49" s="9">
        <v>0</v>
      </c>
      <c r="H49" s="9">
        <f t="shared" si="7"/>
        <v>0</v>
      </c>
      <c r="I49" s="9">
        <f t="shared" si="4"/>
        <v>21.73</v>
      </c>
      <c r="J49" s="24" t="s">
        <v>61</v>
      </c>
      <c r="K49" s="13"/>
      <c r="N49">
        <v>63</v>
      </c>
    </row>
    <row r="50" spans="1:14">
      <c r="A50" s="6" t="s">
        <v>34</v>
      </c>
      <c r="B50" s="9">
        <v>10.039999999999999</v>
      </c>
      <c r="C50" s="9">
        <v>1</v>
      </c>
      <c r="D50" s="9">
        <f t="shared" si="5"/>
        <v>0.5</v>
      </c>
      <c r="E50" s="9">
        <v>0</v>
      </c>
      <c r="F50" s="9">
        <f t="shared" si="6"/>
        <v>0</v>
      </c>
      <c r="G50" s="9">
        <v>0</v>
      </c>
      <c r="H50" s="9">
        <f t="shared" si="7"/>
        <v>0</v>
      </c>
      <c r="I50" s="9">
        <f t="shared" si="4"/>
        <v>10.54</v>
      </c>
      <c r="J50" s="24" t="s">
        <v>56</v>
      </c>
      <c r="K50" s="13"/>
      <c r="N50">
        <v>64</v>
      </c>
    </row>
    <row r="51" spans="1:14">
      <c r="A51" s="6" t="s">
        <v>34</v>
      </c>
      <c r="B51" s="9">
        <v>9.1999999999999993</v>
      </c>
      <c r="C51" s="9">
        <v>16</v>
      </c>
      <c r="D51" s="9">
        <f t="shared" si="5"/>
        <v>8</v>
      </c>
      <c r="E51" s="9">
        <v>0</v>
      </c>
      <c r="F51" s="9">
        <f t="shared" si="6"/>
        <v>0</v>
      </c>
      <c r="G51" s="9">
        <v>0</v>
      </c>
      <c r="H51" s="9">
        <f t="shared" si="7"/>
        <v>0</v>
      </c>
      <c r="I51" s="9">
        <f t="shared" si="4"/>
        <v>17.2</v>
      </c>
      <c r="J51" s="24" t="s">
        <v>58</v>
      </c>
      <c r="K51" s="13"/>
      <c r="N51">
        <v>66</v>
      </c>
    </row>
    <row r="52" spans="1:14">
      <c r="A52" s="6" t="s">
        <v>34</v>
      </c>
      <c r="B52" s="9">
        <v>6.29</v>
      </c>
      <c r="C52" s="9">
        <v>1</v>
      </c>
      <c r="D52" s="9">
        <f t="shared" si="5"/>
        <v>0.5</v>
      </c>
      <c r="E52" s="9">
        <v>0</v>
      </c>
      <c r="F52" s="9">
        <f t="shared" si="6"/>
        <v>0</v>
      </c>
      <c r="G52" s="9">
        <v>0</v>
      </c>
      <c r="H52" s="9">
        <f t="shared" si="7"/>
        <v>0</v>
      </c>
      <c r="I52" s="9">
        <f t="shared" si="4"/>
        <v>6.79</v>
      </c>
      <c r="J52" s="24" t="s">
        <v>57</v>
      </c>
      <c r="K52" s="13"/>
      <c r="N52">
        <v>65</v>
      </c>
    </row>
    <row r="53" spans="1:14" ht="13.5" thickBot="1">
      <c r="A53" s="4" t="s">
        <v>34</v>
      </c>
      <c r="B53" s="14">
        <v>6.66</v>
      </c>
      <c r="C53" s="14">
        <v>1</v>
      </c>
      <c r="D53" s="14">
        <f t="shared" si="5"/>
        <v>0.5</v>
      </c>
      <c r="E53" s="14">
        <v>0</v>
      </c>
      <c r="F53" s="14">
        <f t="shared" si="6"/>
        <v>0</v>
      </c>
      <c r="G53" s="14">
        <v>0</v>
      </c>
      <c r="H53" s="14">
        <f t="shared" si="7"/>
        <v>0</v>
      </c>
      <c r="I53" s="14">
        <f t="shared" si="4"/>
        <v>7.16</v>
      </c>
      <c r="J53" s="20" t="s">
        <v>59</v>
      </c>
      <c r="K53" s="15"/>
      <c r="N53">
        <v>67</v>
      </c>
    </row>
    <row r="54" spans="1:14">
      <c r="A54" s="3" t="s">
        <v>32</v>
      </c>
      <c r="B54" s="17">
        <v>17.22</v>
      </c>
      <c r="C54" s="17">
        <v>2</v>
      </c>
      <c r="D54" s="17">
        <f t="shared" si="5"/>
        <v>1</v>
      </c>
      <c r="E54" s="17">
        <v>1</v>
      </c>
      <c r="F54" s="17">
        <f t="shared" si="6"/>
        <v>5</v>
      </c>
      <c r="G54" s="17">
        <v>0</v>
      </c>
      <c r="H54" s="17">
        <f t="shared" si="7"/>
        <v>0</v>
      </c>
      <c r="I54" s="17">
        <f t="shared" si="4"/>
        <v>23.22</v>
      </c>
      <c r="J54" s="18" t="s">
        <v>60</v>
      </c>
      <c r="K54" s="25">
        <f>I55+I57+I58</f>
        <v>32.19</v>
      </c>
      <c r="N54">
        <v>56</v>
      </c>
    </row>
    <row r="55" spans="1:14">
      <c r="A55" s="6" t="s">
        <v>32</v>
      </c>
      <c r="B55" s="9">
        <v>15.22</v>
      </c>
      <c r="C55" s="9">
        <v>2</v>
      </c>
      <c r="D55" s="9">
        <f t="shared" si="5"/>
        <v>1</v>
      </c>
      <c r="E55" s="9">
        <v>0</v>
      </c>
      <c r="F55" s="9">
        <f t="shared" si="6"/>
        <v>0</v>
      </c>
      <c r="G55" s="9">
        <v>0</v>
      </c>
      <c r="H55" s="9">
        <f t="shared" si="7"/>
        <v>0</v>
      </c>
      <c r="I55" s="9">
        <f t="shared" si="4"/>
        <v>16.22</v>
      </c>
      <c r="J55" s="24" t="s">
        <v>61</v>
      </c>
      <c r="K55" s="13"/>
      <c r="N55">
        <v>57</v>
      </c>
    </row>
    <row r="56" spans="1:14">
      <c r="A56" s="6" t="s">
        <v>32</v>
      </c>
      <c r="B56" s="9">
        <v>9.51</v>
      </c>
      <c r="C56" s="9">
        <v>1</v>
      </c>
      <c r="D56" s="9">
        <f t="shared" si="5"/>
        <v>0.5</v>
      </c>
      <c r="E56" s="9">
        <v>0</v>
      </c>
      <c r="F56" s="9">
        <f t="shared" si="6"/>
        <v>0</v>
      </c>
      <c r="G56" s="9">
        <v>0</v>
      </c>
      <c r="H56" s="9">
        <f t="shared" si="7"/>
        <v>0</v>
      </c>
      <c r="I56" s="9">
        <f t="shared" si="4"/>
        <v>10.01</v>
      </c>
      <c r="J56" s="24" t="s">
        <v>56</v>
      </c>
      <c r="K56" s="13"/>
      <c r="N56">
        <v>58</v>
      </c>
    </row>
    <row r="57" spans="1:14">
      <c r="A57" s="6" t="s">
        <v>32</v>
      </c>
      <c r="B57" s="9">
        <v>9.1</v>
      </c>
      <c r="C57" s="9">
        <v>1</v>
      </c>
      <c r="D57" s="9">
        <f t="shared" si="5"/>
        <v>0.5</v>
      </c>
      <c r="E57" s="9">
        <v>0</v>
      </c>
      <c r="F57" s="9">
        <f t="shared" si="6"/>
        <v>0</v>
      </c>
      <c r="G57" s="9">
        <v>0</v>
      </c>
      <c r="H57" s="9">
        <f t="shared" si="7"/>
        <v>0</v>
      </c>
      <c r="I57" s="9">
        <f t="shared" si="4"/>
        <v>9.6</v>
      </c>
      <c r="J57" s="24" t="s">
        <v>58</v>
      </c>
      <c r="K57" s="13"/>
      <c r="N57">
        <v>60</v>
      </c>
    </row>
    <row r="58" spans="1:14">
      <c r="A58" s="6" t="s">
        <v>32</v>
      </c>
      <c r="B58" s="9">
        <v>5.87</v>
      </c>
      <c r="C58" s="9">
        <v>1</v>
      </c>
      <c r="D58" s="9">
        <f t="shared" si="5"/>
        <v>0.5</v>
      </c>
      <c r="E58" s="9">
        <v>0</v>
      </c>
      <c r="F58" s="9">
        <f t="shared" si="6"/>
        <v>0</v>
      </c>
      <c r="G58" s="9">
        <v>0</v>
      </c>
      <c r="H58" s="9">
        <f t="shared" si="7"/>
        <v>0</v>
      </c>
      <c r="I58" s="9">
        <f t="shared" si="4"/>
        <v>6.37</v>
      </c>
      <c r="J58" s="24" t="s">
        <v>57</v>
      </c>
      <c r="K58" s="13"/>
      <c r="N58">
        <v>59</v>
      </c>
    </row>
    <row r="59" spans="1:14" ht="13.5" thickBot="1">
      <c r="A59" s="4" t="s">
        <v>32</v>
      </c>
      <c r="B59" s="14">
        <v>6.11</v>
      </c>
      <c r="C59" s="14">
        <v>1</v>
      </c>
      <c r="D59" s="14">
        <f t="shared" si="5"/>
        <v>0.5</v>
      </c>
      <c r="E59" s="14">
        <v>0</v>
      </c>
      <c r="F59" s="14">
        <f t="shared" si="6"/>
        <v>0</v>
      </c>
      <c r="G59" s="14">
        <v>0</v>
      </c>
      <c r="H59" s="14">
        <f t="shared" si="7"/>
        <v>0</v>
      </c>
      <c r="I59" s="14">
        <f t="shared" si="4"/>
        <v>6.61</v>
      </c>
      <c r="J59" s="20" t="s">
        <v>59</v>
      </c>
      <c r="K59" s="15"/>
      <c r="N59">
        <v>61</v>
      </c>
    </row>
    <row r="60" spans="1:14">
      <c r="A60" s="3" t="s">
        <v>42</v>
      </c>
      <c r="B60" s="17">
        <v>16.600000000000001</v>
      </c>
      <c r="C60" s="17">
        <v>2</v>
      </c>
      <c r="D60" s="17">
        <f t="shared" si="5"/>
        <v>1</v>
      </c>
      <c r="E60" s="17">
        <v>0</v>
      </c>
      <c r="F60" s="17">
        <f t="shared" si="6"/>
        <v>0</v>
      </c>
      <c r="G60" s="17">
        <v>0</v>
      </c>
      <c r="H60" s="17">
        <f t="shared" si="7"/>
        <v>0</v>
      </c>
      <c r="I60" s="17">
        <f t="shared" si="4"/>
        <v>17.600000000000001</v>
      </c>
      <c r="J60" s="18" t="s">
        <v>60</v>
      </c>
      <c r="K60" s="25">
        <f>I60+I62+I64</f>
        <v>32.76</v>
      </c>
      <c r="N60">
        <v>86</v>
      </c>
    </row>
    <row r="61" spans="1:14">
      <c r="A61" s="6" t="s">
        <v>42</v>
      </c>
      <c r="B61" s="9">
        <v>15.9</v>
      </c>
      <c r="C61" s="9">
        <v>5</v>
      </c>
      <c r="D61" s="9">
        <f t="shared" si="5"/>
        <v>2.5</v>
      </c>
      <c r="E61" s="9">
        <v>0</v>
      </c>
      <c r="F61" s="9">
        <f t="shared" si="6"/>
        <v>0</v>
      </c>
      <c r="G61" s="9">
        <v>1</v>
      </c>
      <c r="H61" s="9">
        <f t="shared" si="7"/>
        <v>3</v>
      </c>
      <c r="I61" s="9">
        <f t="shared" si="4"/>
        <v>21.4</v>
      </c>
      <c r="J61" s="24" t="s">
        <v>61</v>
      </c>
      <c r="K61" s="13"/>
      <c r="N61">
        <v>87</v>
      </c>
    </row>
    <row r="62" spans="1:14">
      <c r="A62" s="6" t="s">
        <v>42</v>
      </c>
      <c r="B62" s="9">
        <v>7.02</v>
      </c>
      <c r="C62" s="9">
        <v>4</v>
      </c>
      <c r="D62" s="9">
        <f t="shared" si="5"/>
        <v>2</v>
      </c>
      <c r="E62" s="9">
        <v>0</v>
      </c>
      <c r="F62" s="9">
        <f t="shared" si="6"/>
        <v>0</v>
      </c>
      <c r="G62" s="9">
        <v>0</v>
      </c>
      <c r="H62" s="9">
        <f t="shared" si="7"/>
        <v>0</v>
      </c>
      <c r="I62" s="9">
        <f t="shared" si="4"/>
        <v>9.02</v>
      </c>
      <c r="J62" s="24" t="s">
        <v>56</v>
      </c>
      <c r="K62" s="13"/>
      <c r="N62">
        <v>88</v>
      </c>
    </row>
    <row r="63" spans="1:14">
      <c r="A63" s="6" t="s">
        <v>42</v>
      </c>
      <c r="B63" s="9">
        <v>8.27</v>
      </c>
      <c r="C63" s="9">
        <v>7</v>
      </c>
      <c r="D63" s="9">
        <f t="shared" si="5"/>
        <v>3.5</v>
      </c>
      <c r="E63" s="9">
        <v>0</v>
      </c>
      <c r="F63" s="9">
        <f t="shared" si="6"/>
        <v>0</v>
      </c>
      <c r="G63" s="9">
        <v>0</v>
      </c>
      <c r="H63" s="9">
        <f t="shared" si="7"/>
        <v>0</v>
      </c>
      <c r="I63" s="9">
        <f t="shared" si="4"/>
        <v>11.77</v>
      </c>
      <c r="J63" s="24" t="s">
        <v>58</v>
      </c>
      <c r="K63" s="13"/>
      <c r="N63">
        <v>90</v>
      </c>
    </row>
    <row r="64" spans="1:14">
      <c r="A64" s="6" t="s">
        <v>42</v>
      </c>
      <c r="B64" s="9">
        <v>5.64</v>
      </c>
      <c r="C64" s="9">
        <v>1</v>
      </c>
      <c r="D64" s="9">
        <f t="shared" si="5"/>
        <v>0.5</v>
      </c>
      <c r="E64" s="9">
        <v>0</v>
      </c>
      <c r="F64" s="9">
        <f t="shared" si="6"/>
        <v>0</v>
      </c>
      <c r="G64" s="9">
        <v>0</v>
      </c>
      <c r="H64" s="9">
        <f t="shared" si="7"/>
        <v>0</v>
      </c>
      <c r="I64" s="9">
        <f t="shared" si="4"/>
        <v>6.14</v>
      </c>
      <c r="J64" s="24" t="s">
        <v>57</v>
      </c>
      <c r="K64" s="13"/>
      <c r="N64">
        <v>89</v>
      </c>
    </row>
    <row r="65" spans="1:14" ht="13.5" thickBot="1">
      <c r="A65" s="4" t="s">
        <v>42</v>
      </c>
      <c r="B65" s="14">
        <v>6.8</v>
      </c>
      <c r="C65" s="14">
        <v>1</v>
      </c>
      <c r="D65" s="14">
        <f t="shared" si="5"/>
        <v>0.5</v>
      </c>
      <c r="E65" s="14">
        <v>0</v>
      </c>
      <c r="F65" s="14">
        <f t="shared" si="6"/>
        <v>0</v>
      </c>
      <c r="G65" s="14">
        <v>0</v>
      </c>
      <c r="H65" s="14">
        <f t="shared" si="7"/>
        <v>0</v>
      </c>
      <c r="I65" s="14">
        <f t="shared" ref="I65:I96" si="8">B65+D65+F65+H65</f>
        <v>7.3</v>
      </c>
      <c r="J65" s="20" t="s">
        <v>59</v>
      </c>
      <c r="K65" s="15"/>
      <c r="N65">
        <v>91</v>
      </c>
    </row>
    <row r="66" spans="1:14">
      <c r="A66" s="3" t="s">
        <v>24</v>
      </c>
      <c r="B66" s="17">
        <v>26.03</v>
      </c>
      <c r="C66" s="17">
        <v>7</v>
      </c>
      <c r="D66" s="17">
        <f t="shared" ref="D66:D97" si="9">C66*0.5</f>
        <v>3.5</v>
      </c>
      <c r="E66" s="17">
        <v>0</v>
      </c>
      <c r="F66" s="17">
        <f t="shared" ref="F66:F97" si="10">E66*5</f>
        <v>0</v>
      </c>
      <c r="G66" s="17">
        <v>1</v>
      </c>
      <c r="H66" s="17">
        <f t="shared" ref="H66:H97" si="11">G66*3</f>
        <v>3</v>
      </c>
      <c r="I66" s="17">
        <f t="shared" si="8"/>
        <v>32.53</v>
      </c>
      <c r="J66" s="18" t="s">
        <v>60</v>
      </c>
      <c r="K66" s="25">
        <f>I67+I68+I70</f>
        <v>50.31</v>
      </c>
      <c r="N66">
        <v>32</v>
      </c>
    </row>
    <row r="67" spans="1:14">
      <c r="A67" s="6" t="s">
        <v>24</v>
      </c>
      <c r="B67" s="9">
        <v>22.85</v>
      </c>
      <c r="C67" s="9">
        <v>5</v>
      </c>
      <c r="D67" s="9">
        <f t="shared" si="9"/>
        <v>2.5</v>
      </c>
      <c r="E67" s="9">
        <v>0</v>
      </c>
      <c r="F67" s="9">
        <f t="shared" si="10"/>
        <v>0</v>
      </c>
      <c r="G67" s="9">
        <v>0</v>
      </c>
      <c r="H67" s="9">
        <f t="shared" si="11"/>
        <v>0</v>
      </c>
      <c r="I67" s="9">
        <f t="shared" si="8"/>
        <v>25.35</v>
      </c>
      <c r="J67" s="24" t="s">
        <v>61</v>
      </c>
      <c r="K67" s="13"/>
      <c r="N67">
        <v>33</v>
      </c>
    </row>
    <row r="68" spans="1:14">
      <c r="A68" s="6" t="s">
        <v>24</v>
      </c>
      <c r="B68" s="9">
        <v>12.61</v>
      </c>
      <c r="C68" s="9">
        <v>2</v>
      </c>
      <c r="D68" s="9">
        <f t="shared" si="9"/>
        <v>1</v>
      </c>
      <c r="E68" s="9">
        <v>0</v>
      </c>
      <c r="F68" s="9">
        <f t="shared" si="10"/>
        <v>0</v>
      </c>
      <c r="G68" s="9">
        <v>0</v>
      </c>
      <c r="H68" s="9">
        <f t="shared" si="11"/>
        <v>0</v>
      </c>
      <c r="I68" s="9">
        <f t="shared" si="8"/>
        <v>13.61</v>
      </c>
      <c r="J68" s="24" t="s">
        <v>56</v>
      </c>
      <c r="K68" s="13"/>
      <c r="N68">
        <v>34</v>
      </c>
    </row>
    <row r="69" spans="1:14">
      <c r="A69" s="6" t="s">
        <v>24</v>
      </c>
      <c r="B69" s="9">
        <v>12.12</v>
      </c>
      <c r="C69" s="9">
        <v>7</v>
      </c>
      <c r="D69" s="9">
        <f t="shared" si="9"/>
        <v>3.5</v>
      </c>
      <c r="E69" s="9">
        <v>0</v>
      </c>
      <c r="F69" s="9">
        <f t="shared" si="10"/>
        <v>0</v>
      </c>
      <c r="G69" s="9">
        <v>0</v>
      </c>
      <c r="H69" s="9">
        <f t="shared" si="11"/>
        <v>0</v>
      </c>
      <c r="I69" s="9">
        <f t="shared" si="8"/>
        <v>15.62</v>
      </c>
      <c r="J69" s="24" t="s">
        <v>58</v>
      </c>
      <c r="K69" s="13"/>
      <c r="N69">
        <v>36</v>
      </c>
    </row>
    <row r="70" spans="1:14">
      <c r="A70" s="6" t="s">
        <v>24</v>
      </c>
      <c r="B70" s="9">
        <v>9.85</v>
      </c>
      <c r="C70" s="9">
        <v>3</v>
      </c>
      <c r="D70" s="9">
        <f t="shared" si="9"/>
        <v>1.5</v>
      </c>
      <c r="E70" s="9">
        <v>0</v>
      </c>
      <c r="F70" s="9">
        <f t="shared" si="10"/>
        <v>0</v>
      </c>
      <c r="G70" s="9">
        <v>0</v>
      </c>
      <c r="H70" s="9">
        <f t="shared" si="11"/>
        <v>0</v>
      </c>
      <c r="I70" s="9">
        <f t="shared" si="8"/>
        <v>11.35</v>
      </c>
      <c r="J70" s="24" t="s">
        <v>57</v>
      </c>
      <c r="K70" s="13"/>
      <c r="N70">
        <v>35</v>
      </c>
    </row>
    <row r="71" spans="1:14" ht="13.5" thickBot="1">
      <c r="A71" s="4" t="s">
        <v>24</v>
      </c>
      <c r="B71" s="14">
        <v>10.029999999999999</v>
      </c>
      <c r="C71" s="14">
        <v>4</v>
      </c>
      <c r="D71" s="14">
        <f t="shared" si="9"/>
        <v>2</v>
      </c>
      <c r="E71" s="14">
        <v>0</v>
      </c>
      <c r="F71" s="14">
        <f t="shared" si="10"/>
        <v>0</v>
      </c>
      <c r="G71" s="14">
        <v>0</v>
      </c>
      <c r="H71" s="14">
        <f t="shared" si="11"/>
        <v>0</v>
      </c>
      <c r="I71" s="14">
        <f t="shared" si="8"/>
        <v>12.03</v>
      </c>
      <c r="J71" s="20" t="s">
        <v>59</v>
      </c>
      <c r="K71" s="15"/>
      <c r="N71">
        <v>37</v>
      </c>
    </row>
    <row r="72" spans="1:14">
      <c r="A72" s="3" t="s">
        <v>28</v>
      </c>
      <c r="B72" s="17">
        <v>18.579999999999998</v>
      </c>
      <c r="C72" s="17">
        <v>18</v>
      </c>
      <c r="D72" s="17">
        <f t="shared" si="9"/>
        <v>9</v>
      </c>
      <c r="E72" s="17">
        <v>0</v>
      </c>
      <c r="F72" s="17">
        <f t="shared" si="10"/>
        <v>0</v>
      </c>
      <c r="G72" s="17">
        <v>0</v>
      </c>
      <c r="H72" s="17">
        <f t="shared" si="11"/>
        <v>0</v>
      </c>
      <c r="I72" s="17">
        <f t="shared" si="8"/>
        <v>27.58</v>
      </c>
      <c r="J72" s="18" t="s">
        <v>60</v>
      </c>
      <c r="K72" s="25">
        <f>I72+I74+I76</f>
        <v>53.08</v>
      </c>
      <c r="N72">
        <v>44</v>
      </c>
    </row>
    <row r="73" spans="1:14">
      <c r="A73" s="6" t="s">
        <v>28</v>
      </c>
      <c r="B73" s="9">
        <v>19.309999999999999</v>
      </c>
      <c r="C73" s="9">
        <v>12</v>
      </c>
      <c r="D73" s="9">
        <f t="shared" si="9"/>
        <v>6</v>
      </c>
      <c r="E73" s="9">
        <v>0</v>
      </c>
      <c r="F73" s="9">
        <f t="shared" si="10"/>
        <v>0</v>
      </c>
      <c r="G73" s="9">
        <v>1</v>
      </c>
      <c r="H73" s="9">
        <f t="shared" si="11"/>
        <v>3</v>
      </c>
      <c r="I73" s="9">
        <f t="shared" si="8"/>
        <v>28.31</v>
      </c>
      <c r="J73" s="24" t="s">
        <v>61</v>
      </c>
      <c r="K73" s="13"/>
      <c r="N73">
        <v>45</v>
      </c>
    </row>
    <row r="74" spans="1:14">
      <c r="A74" s="6" t="s">
        <v>28</v>
      </c>
      <c r="B74" s="9">
        <v>10.71</v>
      </c>
      <c r="C74" s="9">
        <v>8</v>
      </c>
      <c r="D74" s="9">
        <f t="shared" si="9"/>
        <v>4</v>
      </c>
      <c r="E74" s="9">
        <v>0</v>
      </c>
      <c r="F74" s="9">
        <f t="shared" si="10"/>
        <v>0</v>
      </c>
      <c r="G74" s="9">
        <v>0</v>
      </c>
      <c r="H74" s="9">
        <f t="shared" si="11"/>
        <v>0</v>
      </c>
      <c r="I74" s="9">
        <f t="shared" si="8"/>
        <v>14.71</v>
      </c>
      <c r="J74" s="24" t="s">
        <v>56</v>
      </c>
      <c r="K74" s="13"/>
      <c r="N74">
        <v>46</v>
      </c>
    </row>
    <row r="75" spans="1:14">
      <c r="A75" s="6" t="s">
        <v>28</v>
      </c>
      <c r="B75" s="9">
        <v>12.62</v>
      </c>
      <c r="C75" s="9">
        <v>21</v>
      </c>
      <c r="D75" s="9">
        <f t="shared" si="9"/>
        <v>10.5</v>
      </c>
      <c r="E75" s="9">
        <v>0</v>
      </c>
      <c r="F75" s="9">
        <f t="shared" si="10"/>
        <v>0</v>
      </c>
      <c r="G75" s="9">
        <v>0</v>
      </c>
      <c r="H75" s="9">
        <f t="shared" si="11"/>
        <v>0</v>
      </c>
      <c r="I75" s="9">
        <f t="shared" si="8"/>
        <v>23.119999999999997</v>
      </c>
      <c r="J75" s="24" t="s">
        <v>58</v>
      </c>
      <c r="K75" s="13"/>
      <c r="N75">
        <v>48</v>
      </c>
    </row>
    <row r="76" spans="1:14">
      <c r="A76" s="6" t="s">
        <v>28</v>
      </c>
      <c r="B76" s="9">
        <v>7.79</v>
      </c>
      <c r="C76" s="9">
        <v>6</v>
      </c>
      <c r="D76" s="9">
        <f t="shared" si="9"/>
        <v>3</v>
      </c>
      <c r="E76" s="9">
        <v>0</v>
      </c>
      <c r="F76" s="9">
        <f t="shared" si="10"/>
        <v>0</v>
      </c>
      <c r="G76" s="9">
        <v>0</v>
      </c>
      <c r="H76" s="9">
        <f t="shared" si="11"/>
        <v>0</v>
      </c>
      <c r="I76" s="9">
        <f t="shared" si="8"/>
        <v>10.79</v>
      </c>
      <c r="J76" s="24" t="s">
        <v>57</v>
      </c>
      <c r="K76" s="13"/>
      <c r="N76">
        <v>47</v>
      </c>
    </row>
    <row r="77" spans="1:14" ht="13.5" thickBot="1">
      <c r="A77" s="4" t="s">
        <v>28</v>
      </c>
      <c r="B77" s="14">
        <v>9.24</v>
      </c>
      <c r="C77" s="14">
        <v>4</v>
      </c>
      <c r="D77" s="14">
        <f t="shared" si="9"/>
        <v>2</v>
      </c>
      <c r="E77" s="14">
        <v>0</v>
      </c>
      <c r="F77" s="14">
        <f t="shared" si="10"/>
        <v>0</v>
      </c>
      <c r="G77" s="14">
        <v>0</v>
      </c>
      <c r="H77" s="14">
        <f t="shared" si="11"/>
        <v>0</v>
      </c>
      <c r="I77" s="14">
        <f t="shared" si="8"/>
        <v>11.24</v>
      </c>
      <c r="J77" s="20" t="s">
        <v>59</v>
      </c>
      <c r="K77" s="15"/>
      <c r="N77">
        <v>49</v>
      </c>
    </row>
    <row r="78" spans="1:14">
      <c r="A78" s="3" t="s">
        <v>22</v>
      </c>
      <c r="B78" s="17">
        <v>20.18</v>
      </c>
      <c r="C78" s="17">
        <v>7</v>
      </c>
      <c r="D78" s="17">
        <f t="shared" si="9"/>
        <v>3.5</v>
      </c>
      <c r="E78" s="17">
        <v>1</v>
      </c>
      <c r="F78" s="17">
        <f t="shared" si="10"/>
        <v>5</v>
      </c>
      <c r="G78" s="17">
        <v>1</v>
      </c>
      <c r="H78" s="17">
        <f t="shared" si="11"/>
        <v>3</v>
      </c>
      <c r="I78" s="17">
        <f t="shared" si="8"/>
        <v>31.68</v>
      </c>
      <c r="J78" s="18" t="s">
        <v>60</v>
      </c>
      <c r="K78" s="25">
        <f>I79+I80+I82</f>
        <v>40.909999999999997</v>
      </c>
      <c r="N78">
        <v>26</v>
      </c>
    </row>
    <row r="79" spans="1:14">
      <c r="A79" s="6" t="s">
        <v>22</v>
      </c>
      <c r="B79" s="9">
        <v>17.260000000000002</v>
      </c>
      <c r="C79" s="9">
        <v>7</v>
      </c>
      <c r="D79" s="9">
        <f t="shared" si="9"/>
        <v>3.5</v>
      </c>
      <c r="E79" s="9">
        <v>0</v>
      </c>
      <c r="F79" s="9">
        <f t="shared" si="10"/>
        <v>0</v>
      </c>
      <c r="G79" s="9">
        <v>0</v>
      </c>
      <c r="H79" s="9">
        <f t="shared" si="11"/>
        <v>0</v>
      </c>
      <c r="I79" s="9">
        <f t="shared" si="8"/>
        <v>20.76</v>
      </c>
      <c r="J79" s="24" t="s">
        <v>61</v>
      </c>
      <c r="K79" s="13"/>
      <c r="N79">
        <v>27</v>
      </c>
    </row>
    <row r="80" spans="1:14">
      <c r="A80" s="6" t="s">
        <v>22</v>
      </c>
      <c r="B80" s="9">
        <v>8.31</v>
      </c>
      <c r="C80" s="9">
        <v>3</v>
      </c>
      <c r="D80" s="9">
        <f t="shared" si="9"/>
        <v>1.5</v>
      </c>
      <c r="E80" s="9">
        <v>0</v>
      </c>
      <c r="F80" s="9">
        <f t="shared" si="10"/>
        <v>0</v>
      </c>
      <c r="G80" s="9">
        <v>0</v>
      </c>
      <c r="H80" s="9">
        <f t="shared" si="11"/>
        <v>0</v>
      </c>
      <c r="I80" s="9">
        <f t="shared" si="8"/>
        <v>9.81</v>
      </c>
      <c r="J80" s="24" t="s">
        <v>56</v>
      </c>
      <c r="K80" s="13"/>
      <c r="N80">
        <v>28</v>
      </c>
    </row>
    <row r="81" spans="1:14">
      <c r="A81" s="6" t="s">
        <v>22</v>
      </c>
      <c r="B81" s="9">
        <v>9.2799999999999994</v>
      </c>
      <c r="C81" s="9">
        <v>2</v>
      </c>
      <c r="D81" s="9">
        <f t="shared" si="9"/>
        <v>1</v>
      </c>
      <c r="E81" s="9">
        <v>0</v>
      </c>
      <c r="F81" s="9">
        <f t="shared" si="10"/>
        <v>0</v>
      </c>
      <c r="G81" s="9">
        <v>0</v>
      </c>
      <c r="H81" s="9">
        <f t="shared" si="11"/>
        <v>0</v>
      </c>
      <c r="I81" s="9">
        <f t="shared" si="8"/>
        <v>10.28</v>
      </c>
      <c r="J81" s="24" t="s">
        <v>58</v>
      </c>
      <c r="K81" s="13"/>
      <c r="N81">
        <v>30</v>
      </c>
    </row>
    <row r="82" spans="1:14">
      <c r="A82" s="6" t="s">
        <v>22</v>
      </c>
      <c r="B82" s="9">
        <v>7.34</v>
      </c>
      <c r="C82" s="9">
        <v>6</v>
      </c>
      <c r="D82" s="9">
        <f t="shared" si="9"/>
        <v>3</v>
      </c>
      <c r="E82" s="9">
        <v>0</v>
      </c>
      <c r="F82" s="9">
        <f t="shared" si="10"/>
        <v>0</v>
      </c>
      <c r="G82" s="9">
        <v>0</v>
      </c>
      <c r="H82" s="9">
        <f t="shared" si="11"/>
        <v>0</v>
      </c>
      <c r="I82" s="9">
        <f t="shared" si="8"/>
        <v>10.34</v>
      </c>
      <c r="J82" s="24" t="s">
        <v>57</v>
      </c>
      <c r="K82" s="13"/>
      <c r="N82">
        <v>29</v>
      </c>
    </row>
    <row r="83" spans="1:14" ht="13.5" thickBot="1">
      <c r="A83" s="4" t="s">
        <v>22</v>
      </c>
      <c r="B83" s="14">
        <v>9.16</v>
      </c>
      <c r="C83" s="14">
        <v>3</v>
      </c>
      <c r="D83" s="14">
        <f t="shared" si="9"/>
        <v>1.5</v>
      </c>
      <c r="E83" s="14">
        <v>0</v>
      </c>
      <c r="F83" s="14">
        <f t="shared" si="10"/>
        <v>0</v>
      </c>
      <c r="G83" s="14">
        <v>0</v>
      </c>
      <c r="H83" s="14">
        <f t="shared" si="11"/>
        <v>0</v>
      </c>
      <c r="I83" s="14">
        <f t="shared" si="8"/>
        <v>10.66</v>
      </c>
      <c r="J83" s="20" t="s">
        <v>59</v>
      </c>
      <c r="K83" s="15"/>
      <c r="N83">
        <v>31</v>
      </c>
    </row>
    <row r="84" spans="1:14">
      <c r="A84" s="3" t="s">
        <v>36</v>
      </c>
      <c r="B84" s="17">
        <v>18.59</v>
      </c>
      <c r="C84" s="17">
        <v>10</v>
      </c>
      <c r="D84" s="17">
        <f t="shared" si="9"/>
        <v>5</v>
      </c>
      <c r="E84" s="17">
        <v>0</v>
      </c>
      <c r="F84" s="17">
        <f t="shared" si="10"/>
        <v>0</v>
      </c>
      <c r="G84" s="17">
        <v>0</v>
      </c>
      <c r="H84" s="17">
        <f t="shared" si="11"/>
        <v>0</v>
      </c>
      <c r="I84" s="17">
        <f t="shared" si="8"/>
        <v>23.59</v>
      </c>
      <c r="J84" s="18" t="s">
        <v>60</v>
      </c>
      <c r="K84" s="25">
        <f>I85+I86+I89</f>
        <v>39.230000000000004</v>
      </c>
      <c r="N84">
        <v>68</v>
      </c>
    </row>
    <row r="85" spans="1:14">
      <c r="A85" s="6" t="s">
        <v>36</v>
      </c>
      <c r="B85" s="9">
        <v>18.239999999999998</v>
      </c>
      <c r="C85" s="9">
        <v>4</v>
      </c>
      <c r="D85" s="9">
        <f t="shared" si="9"/>
        <v>2</v>
      </c>
      <c r="E85" s="9">
        <v>0</v>
      </c>
      <c r="F85" s="9">
        <f t="shared" si="10"/>
        <v>0</v>
      </c>
      <c r="G85" s="9">
        <v>0</v>
      </c>
      <c r="H85" s="9">
        <f t="shared" si="11"/>
        <v>0</v>
      </c>
      <c r="I85" s="9">
        <f t="shared" si="8"/>
        <v>20.239999999999998</v>
      </c>
      <c r="J85" s="24" t="s">
        <v>61</v>
      </c>
      <c r="K85" s="13"/>
      <c r="N85">
        <v>69</v>
      </c>
    </row>
    <row r="86" spans="1:14">
      <c r="A86" s="6" t="s">
        <v>36</v>
      </c>
      <c r="B86" s="9">
        <v>10.08</v>
      </c>
      <c r="C86" s="9">
        <v>2</v>
      </c>
      <c r="D86" s="9">
        <f t="shared" si="9"/>
        <v>1</v>
      </c>
      <c r="E86" s="9">
        <v>0</v>
      </c>
      <c r="F86" s="9">
        <f t="shared" si="10"/>
        <v>0</v>
      </c>
      <c r="G86" s="9">
        <v>0</v>
      </c>
      <c r="H86" s="9">
        <f t="shared" si="11"/>
        <v>0</v>
      </c>
      <c r="I86" s="9">
        <f t="shared" si="8"/>
        <v>11.08</v>
      </c>
      <c r="J86" s="24" t="s">
        <v>56</v>
      </c>
      <c r="K86" s="13"/>
      <c r="N86">
        <v>70</v>
      </c>
    </row>
    <row r="87" spans="1:14">
      <c r="A87" s="6" t="s">
        <v>36</v>
      </c>
      <c r="B87" s="9">
        <v>10.69</v>
      </c>
      <c r="C87" s="9">
        <v>2</v>
      </c>
      <c r="D87" s="9">
        <f t="shared" si="9"/>
        <v>1</v>
      </c>
      <c r="E87" s="9">
        <v>0</v>
      </c>
      <c r="F87" s="9">
        <f t="shared" si="10"/>
        <v>0</v>
      </c>
      <c r="G87" s="9">
        <v>0</v>
      </c>
      <c r="H87" s="9">
        <f t="shared" si="11"/>
        <v>0</v>
      </c>
      <c r="I87" s="9">
        <f t="shared" si="8"/>
        <v>11.69</v>
      </c>
      <c r="J87" s="24" t="s">
        <v>58</v>
      </c>
      <c r="K87" s="13"/>
      <c r="N87">
        <v>72</v>
      </c>
    </row>
    <row r="88" spans="1:14">
      <c r="A88" s="6" t="s">
        <v>36</v>
      </c>
      <c r="B88" s="9">
        <v>7.6</v>
      </c>
      <c r="C88" s="9">
        <v>1</v>
      </c>
      <c r="D88" s="9">
        <f t="shared" si="9"/>
        <v>0.5</v>
      </c>
      <c r="E88" s="9">
        <v>0</v>
      </c>
      <c r="F88" s="9">
        <f t="shared" si="10"/>
        <v>0</v>
      </c>
      <c r="G88" s="9">
        <v>0</v>
      </c>
      <c r="H88" s="9">
        <f t="shared" si="11"/>
        <v>0</v>
      </c>
      <c r="I88" s="9">
        <f t="shared" si="8"/>
        <v>8.1</v>
      </c>
      <c r="J88" s="24" t="s">
        <v>57</v>
      </c>
      <c r="K88" s="13"/>
      <c r="N88">
        <v>71</v>
      </c>
    </row>
    <row r="89" spans="1:14" ht="13.5" thickBot="1">
      <c r="A89" s="4" t="s">
        <v>36</v>
      </c>
      <c r="B89" s="14">
        <v>7.41</v>
      </c>
      <c r="C89" s="14">
        <v>1</v>
      </c>
      <c r="D89" s="14">
        <f t="shared" si="9"/>
        <v>0.5</v>
      </c>
      <c r="E89" s="14">
        <v>0</v>
      </c>
      <c r="F89" s="14">
        <f t="shared" si="10"/>
        <v>0</v>
      </c>
      <c r="G89" s="14">
        <v>0</v>
      </c>
      <c r="H89" s="14">
        <f t="shared" si="11"/>
        <v>0</v>
      </c>
      <c r="I89" s="14">
        <f t="shared" si="8"/>
        <v>7.91</v>
      </c>
      <c r="J89" s="20" t="s">
        <v>59</v>
      </c>
      <c r="K89" s="15"/>
      <c r="N89">
        <v>73</v>
      </c>
    </row>
    <row r="90" spans="1:14">
      <c r="A90" s="3" t="s">
        <v>46</v>
      </c>
      <c r="B90" s="17">
        <v>46.19</v>
      </c>
      <c r="C90" s="17">
        <v>4</v>
      </c>
      <c r="D90" s="17">
        <f t="shared" si="9"/>
        <v>2</v>
      </c>
      <c r="E90" s="17">
        <v>0</v>
      </c>
      <c r="F90" s="17">
        <f t="shared" si="10"/>
        <v>0</v>
      </c>
      <c r="G90" s="17">
        <v>0</v>
      </c>
      <c r="H90" s="17">
        <f t="shared" si="11"/>
        <v>0</v>
      </c>
      <c r="I90" s="17">
        <f t="shared" si="8"/>
        <v>48.19</v>
      </c>
      <c r="J90" s="18" t="s">
        <v>60</v>
      </c>
      <c r="K90" s="25">
        <f>I91+I92+I93</f>
        <v>90.32</v>
      </c>
      <c r="N90">
        <v>92</v>
      </c>
    </row>
    <row r="91" spans="1:14">
      <c r="A91" s="6" t="s">
        <v>46</v>
      </c>
      <c r="B91" s="9">
        <v>41.9</v>
      </c>
      <c r="C91" s="9">
        <v>10</v>
      </c>
      <c r="D91" s="9">
        <f t="shared" si="9"/>
        <v>5</v>
      </c>
      <c r="E91" s="9">
        <v>0</v>
      </c>
      <c r="F91" s="9">
        <f t="shared" si="10"/>
        <v>0</v>
      </c>
      <c r="G91" s="9">
        <v>0</v>
      </c>
      <c r="H91" s="9">
        <f t="shared" si="11"/>
        <v>0</v>
      </c>
      <c r="I91" s="9">
        <f t="shared" si="8"/>
        <v>46.9</v>
      </c>
      <c r="J91" s="24" t="s">
        <v>61</v>
      </c>
      <c r="K91" s="13"/>
      <c r="N91">
        <v>93</v>
      </c>
    </row>
    <row r="92" spans="1:14">
      <c r="A92" s="6" t="s">
        <v>46</v>
      </c>
      <c r="B92" s="9">
        <v>18.670000000000002</v>
      </c>
      <c r="C92" s="9">
        <v>11</v>
      </c>
      <c r="D92" s="9">
        <f t="shared" si="9"/>
        <v>5.5</v>
      </c>
      <c r="E92" s="9">
        <v>0</v>
      </c>
      <c r="F92" s="9">
        <f t="shared" si="10"/>
        <v>0</v>
      </c>
      <c r="G92" s="9">
        <v>0</v>
      </c>
      <c r="H92" s="9">
        <f t="shared" si="11"/>
        <v>0</v>
      </c>
      <c r="I92" s="9">
        <f t="shared" si="8"/>
        <v>24.17</v>
      </c>
      <c r="J92" s="24" t="s">
        <v>56</v>
      </c>
      <c r="K92" s="13"/>
      <c r="N92">
        <v>94</v>
      </c>
    </row>
    <row r="93" spans="1:14" ht="13.5" thickBot="1">
      <c r="A93" s="4" t="s">
        <v>46</v>
      </c>
      <c r="B93" s="14">
        <v>14.75</v>
      </c>
      <c r="C93" s="14">
        <v>9</v>
      </c>
      <c r="D93" s="14">
        <f t="shared" si="9"/>
        <v>4.5</v>
      </c>
      <c r="E93" s="14">
        <v>0</v>
      </c>
      <c r="F93" s="14">
        <f t="shared" si="10"/>
        <v>0</v>
      </c>
      <c r="G93" s="14">
        <v>0</v>
      </c>
      <c r="H93" s="14">
        <f t="shared" si="11"/>
        <v>0</v>
      </c>
      <c r="I93" s="14">
        <f t="shared" si="8"/>
        <v>19.25</v>
      </c>
      <c r="J93" s="20" t="s">
        <v>57</v>
      </c>
      <c r="K93" s="15"/>
      <c r="N93">
        <v>95</v>
      </c>
    </row>
    <row r="94" spans="1:14">
      <c r="A94" s="3" t="s">
        <v>48</v>
      </c>
      <c r="B94" s="17">
        <v>25.57</v>
      </c>
      <c r="C94" s="17">
        <v>13</v>
      </c>
      <c r="D94" s="17">
        <f t="shared" si="9"/>
        <v>6.5</v>
      </c>
      <c r="E94" s="17">
        <v>0</v>
      </c>
      <c r="F94" s="17">
        <f t="shared" si="10"/>
        <v>0</v>
      </c>
      <c r="G94" s="17">
        <v>0</v>
      </c>
      <c r="H94" s="17">
        <f t="shared" si="11"/>
        <v>0</v>
      </c>
      <c r="I94" s="17">
        <f t="shared" si="8"/>
        <v>32.07</v>
      </c>
      <c r="J94" s="18" t="s">
        <v>60</v>
      </c>
      <c r="K94" s="19" t="s">
        <v>63</v>
      </c>
      <c r="N94">
        <v>106</v>
      </c>
    </row>
    <row r="95" spans="1:14" ht="13.5" thickBot="1">
      <c r="A95" s="4" t="s">
        <v>48</v>
      </c>
      <c r="B95" s="14">
        <v>38.65</v>
      </c>
      <c r="C95" s="14">
        <v>12</v>
      </c>
      <c r="D95" s="14">
        <f t="shared" si="9"/>
        <v>6</v>
      </c>
      <c r="E95" s="14">
        <v>0</v>
      </c>
      <c r="F95" s="14">
        <f t="shared" si="10"/>
        <v>0</v>
      </c>
      <c r="G95" s="14">
        <v>1</v>
      </c>
      <c r="H95" s="14">
        <f t="shared" si="11"/>
        <v>3</v>
      </c>
      <c r="I95" s="14">
        <f t="shared" si="8"/>
        <v>47.65</v>
      </c>
      <c r="J95" s="20" t="s">
        <v>61</v>
      </c>
      <c r="K95" s="15"/>
      <c r="N95">
        <v>107</v>
      </c>
    </row>
    <row r="96" spans="1:14">
      <c r="A96" s="3" t="s">
        <v>18</v>
      </c>
      <c r="B96" s="17">
        <v>22.68</v>
      </c>
      <c r="C96" s="17">
        <v>1</v>
      </c>
      <c r="D96" s="17">
        <f t="shared" si="9"/>
        <v>0.5</v>
      </c>
      <c r="E96" s="17">
        <v>1</v>
      </c>
      <c r="F96" s="17">
        <f t="shared" si="10"/>
        <v>5</v>
      </c>
      <c r="G96" s="17">
        <v>0</v>
      </c>
      <c r="H96" s="17">
        <f t="shared" si="11"/>
        <v>0</v>
      </c>
      <c r="I96" s="17">
        <f t="shared" si="8"/>
        <v>28.18</v>
      </c>
      <c r="J96" s="18" t="s">
        <v>60</v>
      </c>
      <c r="K96" s="25">
        <f>I97+I99+I100</f>
        <v>49.22</v>
      </c>
      <c r="N96">
        <v>14</v>
      </c>
    </row>
    <row r="97" spans="1:14">
      <c r="A97" s="6" t="s">
        <v>18</v>
      </c>
      <c r="B97" s="9">
        <v>21.12</v>
      </c>
      <c r="C97" s="9">
        <v>4</v>
      </c>
      <c r="D97" s="9">
        <f t="shared" si="9"/>
        <v>2</v>
      </c>
      <c r="E97" s="9">
        <v>0</v>
      </c>
      <c r="F97" s="9">
        <f t="shared" si="10"/>
        <v>0</v>
      </c>
      <c r="G97" s="9">
        <v>0</v>
      </c>
      <c r="H97" s="9">
        <f t="shared" si="11"/>
        <v>0</v>
      </c>
      <c r="I97" s="9">
        <f t="shared" ref="I97:I107" si="12">B97+D97+F97+H97</f>
        <v>23.12</v>
      </c>
      <c r="J97" s="24" t="s">
        <v>61</v>
      </c>
      <c r="K97" s="13"/>
      <c r="N97">
        <v>15</v>
      </c>
    </row>
    <row r="98" spans="1:14">
      <c r="A98" s="6" t="s">
        <v>18</v>
      </c>
      <c r="B98" s="9">
        <v>12.55</v>
      </c>
      <c r="C98" s="9">
        <v>8</v>
      </c>
      <c r="D98" s="9">
        <f t="shared" ref="D98:D107" si="13">C98*0.5</f>
        <v>4</v>
      </c>
      <c r="E98" s="9">
        <v>0</v>
      </c>
      <c r="F98" s="9">
        <f t="shared" ref="F98:F107" si="14">E98*5</f>
        <v>0</v>
      </c>
      <c r="G98" s="9">
        <v>0</v>
      </c>
      <c r="H98" s="9">
        <f t="shared" ref="H98:H107" si="15">G98*3</f>
        <v>0</v>
      </c>
      <c r="I98" s="9">
        <f t="shared" si="12"/>
        <v>16.55</v>
      </c>
      <c r="J98" s="24" t="s">
        <v>56</v>
      </c>
      <c r="K98" s="13"/>
      <c r="N98">
        <v>16</v>
      </c>
    </row>
    <row r="99" spans="1:14">
      <c r="A99" s="6" t="s">
        <v>18</v>
      </c>
      <c r="B99" s="9">
        <v>13.1</v>
      </c>
      <c r="C99" s="9">
        <v>6</v>
      </c>
      <c r="D99" s="9">
        <f t="shared" si="13"/>
        <v>3</v>
      </c>
      <c r="E99" s="9">
        <v>0</v>
      </c>
      <c r="F99" s="9">
        <f t="shared" si="14"/>
        <v>0</v>
      </c>
      <c r="G99" s="9">
        <v>0</v>
      </c>
      <c r="H99" s="9">
        <f t="shared" si="15"/>
        <v>0</v>
      </c>
      <c r="I99" s="9">
        <f t="shared" si="12"/>
        <v>16.100000000000001</v>
      </c>
      <c r="J99" s="24" t="s">
        <v>58</v>
      </c>
      <c r="K99" s="13"/>
      <c r="N99">
        <v>18</v>
      </c>
    </row>
    <row r="100" spans="1:14">
      <c r="A100" s="6" t="s">
        <v>18</v>
      </c>
      <c r="B100" s="9">
        <v>10</v>
      </c>
      <c r="C100" s="9">
        <v>0</v>
      </c>
      <c r="D100" s="9">
        <f t="shared" si="13"/>
        <v>0</v>
      </c>
      <c r="E100" s="9">
        <v>0</v>
      </c>
      <c r="F100" s="9">
        <f t="shared" si="14"/>
        <v>0</v>
      </c>
      <c r="G100" s="9">
        <v>0</v>
      </c>
      <c r="H100" s="9">
        <f t="shared" si="15"/>
        <v>0</v>
      </c>
      <c r="I100" s="9">
        <f t="shared" si="12"/>
        <v>10</v>
      </c>
      <c r="J100" s="24" t="s">
        <v>57</v>
      </c>
      <c r="K100" s="13"/>
      <c r="N100">
        <v>17</v>
      </c>
    </row>
    <row r="101" spans="1:14" ht="13.5" thickBot="1">
      <c r="A101" s="4" t="s">
        <v>18</v>
      </c>
      <c r="B101" s="14">
        <v>11.24</v>
      </c>
      <c r="C101" s="14">
        <v>3</v>
      </c>
      <c r="D101" s="14">
        <f t="shared" si="13"/>
        <v>1.5</v>
      </c>
      <c r="E101" s="14">
        <v>0</v>
      </c>
      <c r="F101" s="14">
        <f t="shared" si="14"/>
        <v>0</v>
      </c>
      <c r="G101" s="14">
        <v>0</v>
      </c>
      <c r="H101" s="14">
        <f t="shared" si="15"/>
        <v>0</v>
      </c>
      <c r="I101" s="14">
        <f t="shared" si="12"/>
        <v>12.74</v>
      </c>
      <c r="J101" s="20" t="s">
        <v>59</v>
      </c>
      <c r="K101" s="15"/>
      <c r="N101">
        <v>19</v>
      </c>
    </row>
    <row r="102" spans="1:14">
      <c r="A102" s="3" t="s">
        <v>26</v>
      </c>
      <c r="B102" s="17">
        <v>23.14</v>
      </c>
      <c r="C102" s="17">
        <v>15</v>
      </c>
      <c r="D102" s="17">
        <f t="shared" si="13"/>
        <v>7.5</v>
      </c>
      <c r="E102" s="17">
        <v>0</v>
      </c>
      <c r="F102" s="17">
        <f t="shared" si="14"/>
        <v>0</v>
      </c>
      <c r="G102" s="17">
        <v>1</v>
      </c>
      <c r="H102" s="17">
        <f t="shared" si="15"/>
        <v>3</v>
      </c>
      <c r="I102" s="17">
        <f t="shared" si="12"/>
        <v>33.64</v>
      </c>
      <c r="J102" s="18" t="s">
        <v>60</v>
      </c>
      <c r="K102" s="25">
        <f>I103+I105+I107</f>
        <v>57.42</v>
      </c>
      <c r="N102">
        <v>38</v>
      </c>
    </row>
    <row r="103" spans="1:14">
      <c r="A103" s="6" t="s">
        <v>26</v>
      </c>
      <c r="B103" s="9">
        <v>23.97</v>
      </c>
      <c r="C103" s="9">
        <v>13</v>
      </c>
      <c r="D103" s="9">
        <f t="shared" si="13"/>
        <v>6.5</v>
      </c>
      <c r="E103" s="9">
        <v>0</v>
      </c>
      <c r="F103" s="9">
        <f t="shared" si="14"/>
        <v>0</v>
      </c>
      <c r="G103" s="9">
        <v>1</v>
      </c>
      <c r="H103" s="9">
        <f t="shared" si="15"/>
        <v>3</v>
      </c>
      <c r="I103" s="9">
        <f t="shared" si="12"/>
        <v>33.47</v>
      </c>
      <c r="J103" s="24" t="s">
        <v>61</v>
      </c>
      <c r="K103" s="13"/>
      <c r="N103">
        <v>39</v>
      </c>
    </row>
    <row r="104" spans="1:14">
      <c r="A104" s="6" t="s">
        <v>26</v>
      </c>
      <c r="B104" s="9">
        <v>11.81</v>
      </c>
      <c r="C104" s="9">
        <v>8</v>
      </c>
      <c r="D104" s="9">
        <f t="shared" si="13"/>
        <v>4</v>
      </c>
      <c r="E104" s="9">
        <v>0</v>
      </c>
      <c r="F104" s="9">
        <f t="shared" si="14"/>
        <v>0</v>
      </c>
      <c r="G104" s="9">
        <v>0</v>
      </c>
      <c r="H104" s="9">
        <f t="shared" si="15"/>
        <v>0</v>
      </c>
      <c r="I104" s="9">
        <f t="shared" si="12"/>
        <v>15.81</v>
      </c>
      <c r="J104" s="24" t="s">
        <v>56</v>
      </c>
      <c r="K104" s="13"/>
      <c r="N104">
        <v>40</v>
      </c>
    </row>
    <row r="105" spans="1:14">
      <c r="A105" s="6" t="s">
        <v>26</v>
      </c>
      <c r="B105" s="9">
        <v>11.25</v>
      </c>
      <c r="C105" s="9">
        <v>8</v>
      </c>
      <c r="D105" s="9">
        <f t="shared" si="13"/>
        <v>4</v>
      </c>
      <c r="E105" s="9">
        <v>0</v>
      </c>
      <c r="F105" s="9">
        <f t="shared" si="14"/>
        <v>0</v>
      </c>
      <c r="G105" s="9">
        <v>0</v>
      </c>
      <c r="H105" s="9">
        <f t="shared" si="15"/>
        <v>0</v>
      </c>
      <c r="I105" s="9">
        <f t="shared" si="12"/>
        <v>15.25</v>
      </c>
      <c r="J105" s="24" t="s">
        <v>58</v>
      </c>
      <c r="K105" s="13"/>
      <c r="N105">
        <v>42</v>
      </c>
    </row>
    <row r="106" spans="1:14">
      <c r="A106" s="6" t="s">
        <v>26</v>
      </c>
      <c r="B106" s="9">
        <v>7.94</v>
      </c>
      <c r="C106" s="9">
        <v>8</v>
      </c>
      <c r="D106" s="9">
        <f t="shared" si="13"/>
        <v>4</v>
      </c>
      <c r="E106" s="9">
        <v>0</v>
      </c>
      <c r="F106" s="9">
        <f t="shared" si="14"/>
        <v>0</v>
      </c>
      <c r="G106" s="9">
        <v>0</v>
      </c>
      <c r="H106" s="9">
        <f t="shared" si="15"/>
        <v>0</v>
      </c>
      <c r="I106" s="9">
        <f t="shared" si="12"/>
        <v>11.940000000000001</v>
      </c>
      <c r="J106" s="24" t="s">
        <v>57</v>
      </c>
      <c r="K106" s="13"/>
      <c r="N106">
        <v>41</v>
      </c>
    </row>
    <row r="107" spans="1:14" ht="13.5" thickBot="1">
      <c r="A107" s="4" t="s">
        <v>26</v>
      </c>
      <c r="B107" s="14">
        <v>8.1999999999999993</v>
      </c>
      <c r="C107" s="14">
        <v>1</v>
      </c>
      <c r="D107" s="14">
        <f t="shared" si="13"/>
        <v>0.5</v>
      </c>
      <c r="E107" s="14">
        <v>0</v>
      </c>
      <c r="F107" s="14">
        <f t="shared" si="14"/>
        <v>0</v>
      </c>
      <c r="G107" s="14">
        <v>0</v>
      </c>
      <c r="H107" s="14">
        <f t="shared" si="15"/>
        <v>0</v>
      </c>
      <c r="I107" s="14">
        <f t="shared" si="12"/>
        <v>8.6999999999999993</v>
      </c>
      <c r="J107" s="20" t="s">
        <v>59</v>
      </c>
      <c r="K107" s="15"/>
      <c r="N107">
        <v>43</v>
      </c>
    </row>
  </sheetData>
  <sortState ref="A3:XFD107">
    <sortCondition ref="A3:A107"/>
    <sortCondition ref="J3:J107"/>
    <sortCondition ref="I3:I107"/>
  </sortState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activeCell="L10" sqref="L10"/>
    </sheetView>
  </sheetViews>
  <sheetFormatPr defaultColWidth="11" defaultRowHeight="12.75"/>
  <cols>
    <col min="1" max="1" width="8.5" bestFit="1" customWidth="1"/>
    <col min="2" max="2" width="7.5" style="8" bestFit="1" customWidth="1"/>
    <col min="3" max="3" width="3.125" style="8" customWidth="1"/>
    <col min="4" max="4" width="8.5" style="8" bestFit="1" customWidth="1"/>
    <col min="5" max="5" width="5.875" style="8" bestFit="1" customWidth="1"/>
    <col min="6" max="6" width="7.5" customWidth="1"/>
    <col min="7" max="7" width="8.5" bestFit="1" customWidth="1"/>
    <col min="8" max="9" width="7.5" bestFit="1" customWidth="1"/>
    <col min="10" max="10" width="8.5" bestFit="1" customWidth="1"/>
    <col min="11" max="11" width="5.875" bestFit="1" customWidth="1"/>
    <col min="12" max="12" width="11" style="2"/>
  </cols>
  <sheetData>
    <row r="1" spans="1:12" ht="13.5" thickBot="1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>
      <c r="A2" s="35" t="s">
        <v>67</v>
      </c>
      <c r="B2" s="36"/>
      <c r="C2" s="26"/>
      <c r="D2" s="35" t="s">
        <v>5</v>
      </c>
      <c r="E2" s="36"/>
      <c r="F2" s="26"/>
      <c r="G2" s="35" t="s">
        <v>54</v>
      </c>
      <c r="H2" s="36"/>
      <c r="I2" s="5"/>
      <c r="J2" s="35" t="s">
        <v>55</v>
      </c>
      <c r="K2" s="36"/>
    </row>
    <row r="3" spans="1:12" s="1" customFormat="1">
      <c r="A3" s="6" t="s">
        <v>0</v>
      </c>
      <c r="B3" s="13">
        <v>30.24</v>
      </c>
      <c r="C3" s="27"/>
      <c r="D3" s="6" t="s">
        <v>0</v>
      </c>
      <c r="E3" s="13">
        <v>13.08</v>
      </c>
      <c r="F3" s="27"/>
      <c r="G3" s="6" t="s">
        <v>41</v>
      </c>
      <c r="H3" s="13">
        <v>9.02</v>
      </c>
      <c r="I3" s="27"/>
      <c r="J3" s="6" t="s">
        <v>41</v>
      </c>
      <c r="K3" s="13">
        <v>6.14</v>
      </c>
      <c r="L3" s="2"/>
    </row>
    <row r="4" spans="1:12">
      <c r="A4" s="6" t="s">
        <v>31</v>
      </c>
      <c r="B4" s="13">
        <v>32.19</v>
      </c>
      <c r="C4" s="26"/>
      <c r="D4" s="6" t="s">
        <v>31</v>
      </c>
      <c r="E4" s="13">
        <v>16.22</v>
      </c>
      <c r="F4" s="26"/>
      <c r="G4" s="6" t="s">
        <v>19</v>
      </c>
      <c r="H4" s="13">
        <v>9.370000000000001</v>
      </c>
      <c r="I4" s="5"/>
      <c r="J4" s="6" t="s">
        <v>31</v>
      </c>
      <c r="K4" s="13">
        <v>6.37</v>
      </c>
    </row>
    <row r="5" spans="1:12">
      <c r="A5" s="6" t="s">
        <v>19</v>
      </c>
      <c r="B5" s="13">
        <v>32.53</v>
      </c>
      <c r="C5" s="26"/>
      <c r="D5" s="6" t="s">
        <v>19</v>
      </c>
      <c r="E5" s="13">
        <v>16.329999999999998</v>
      </c>
      <c r="F5" s="26"/>
      <c r="G5" s="6" t="s">
        <v>31</v>
      </c>
      <c r="H5" s="13">
        <v>9.6</v>
      </c>
      <c r="I5" s="5"/>
      <c r="J5" s="6" t="s">
        <v>39</v>
      </c>
      <c r="K5" s="13">
        <v>6.4</v>
      </c>
    </row>
    <row r="6" spans="1:12">
      <c r="A6" s="6" t="s">
        <v>41</v>
      </c>
      <c r="B6" s="13">
        <v>32.76</v>
      </c>
      <c r="C6" s="26"/>
      <c r="D6" s="6" t="s">
        <v>41</v>
      </c>
      <c r="E6" s="13">
        <v>17.600000000000001</v>
      </c>
      <c r="F6" s="26"/>
      <c r="G6" s="6" t="s">
        <v>21</v>
      </c>
      <c r="H6" s="13">
        <v>9.81</v>
      </c>
      <c r="I6" s="5"/>
      <c r="J6" s="6" t="s">
        <v>33</v>
      </c>
      <c r="K6" s="13">
        <v>6.79</v>
      </c>
    </row>
    <row r="7" spans="1:12">
      <c r="A7" s="6" t="s">
        <v>39</v>
      </c>
      <c r="B7" s="13">
        <v>36.01</v>
      </c>
      <c r="C7" s="26"/>
      <c r="D7" s="6" t="s">
        <v>39</v>
      </c>
      <c r="E7" s="13">
        <v>19.41</v>
      </c>
      <c r="F7" s="26"/>
      <c r="G7" s="6" t="s">
        <v>0</v>
      </c>
      <c r="H7" s="13">
        <v>10.18</v>
      </c>
      <c r="I7" s="5"/>
      <c r="J7" s="6" t="s">
        <v>19</v>
      </c>
      <c r="K7" s="13">
        <v>6.83</v>
      </c>
    </row>
    <row r="8" spans="1:12">
      <c r="A8" s="6" t="s">
        <v>33</v>
      </c>
      <c r="B8" s="13">
        <v>39.059999999999995</v>
      </c>
      <c r="C8" s="26"/>
      <c r="D8" s="6" t="s">
        <v>43</v>
      </c>
      <c r="E8" s="13">
        <v>19.490000000000002</v>
      </c>
      <c r="F8" s="26"/>
      <c r="G8" s="6" t="s">
        <v>39</v>
      </c>
      <c r="H8" s="13">
        <v>10.199999999999999</v>
      </c>
      <c r="I8" s="5"/>
      <c r="J8" s="6" t="s">
        <v>0</v>
      </c>
      <c r="K8" s="13">
        <v>6.98</v>
      </c>
    </row>
    <row r="9" spans="1:12">
      <c r="A9" s="6" t="s">
        <v>35</v>
      </c>
      <c r="B9" s="13">
        <v>39.230000000000004</v>
      </c>
      <c r="C9" s="26"/>
      <c r="D9" s="6" t="s">
        <v>35</v>
      </c>
      <c r="E9" s="13">
        <v>20.239999999999998</v>
      </c>
      <c r="F9" s="26"/>
      <c r="G9" s="6" t="s">
        <v>33</v>
      </c>
      <c r="H9" s="13">
        <v>10.54</v>
      </c>
      <c r="I9" s="5"/>
      <c r="J9" s="6" t="s">
        <v>29</v>
      </c>
      <c r="K9" s="13">
        <v>7.22</v>
      </c>
    </row>
    <row r="10" spans="1:12">
      <c r="A10" s="6" t="s">
        <v>21</v>
      </c>
      <c r="B10" s="13">
        <v>40.909999999999997</v>
      </c>
      <c r="C10" s="26"/>
      <c r="D10" s="6" t="s">
        <v>21</v>
      </c>
      <c r="E10" s="13">
        <v>20.76</v>
      </c>
      <c r="F10" s="26"/>
      <c r="G10" s="6" t="s">
        <v>35</v>
      </c>
      <c r="H10" s="13">
        <v>11.08</v>
      </c>
      <c r="I10" s="5"/>
      <c r="J10" s="6" t="s">
        <v>37</v>
      </c>
      <c r="K10" s="13">
        <v>7.37</v>
      </c>
    </row>
    <row r="11" spans="1:12">
      <c r="A11" s="6" t="s">
        <v>29</v>
      </c>
      <c r="B11" s="13">
        <v>42.239999999999995</v>
      </c>
      <c r="C11" s="26"/>
      <c r="D11" s="6" t="s">
        <v>49</v>
      </c>
      <c r="E11" s="13">
        <v>21.37</v>
      </c>
      <c r="F11" s="26"/>
      <c r="G11" s="6" t="s">
        <v>29</v>
      </c>
      <c r="H11" s="13">
        <v>11.65</v>
      </c>
      <c r="I11" s="5"/>
      <c r="J11" s="6" t="s">
        <v>49</v>
      </c>
      <c r="K11" s="13">
        <v>7.84</v>
      </c>
    </row>
    <row r="12" spans="1:12">
      <c r="A12" s="6" t="s">
        <v>49</v>
      </c>
      <c r="B12" s="13">
        <v>44.629999999999995</v>
      </c>
      <c r="C12" s="26"/>
      <c r="D12" s="6" t="s">
        <v>33</v>
      </c>
      <c r="E12" s="13">
        <v>21.73</v>
      </c>
      <c r="F12" s="26"/>
      <c r="G12" s="6" t="s">
        <v>37</v>
      </c>
      <c r="H12" s="13">
        <v>12.07</v>
      </c>
      <c r="I12" s="5"/>
      <c r="J12" s="6" t="s">
        <v>35</v>
      </c>
      <c r="K12" s="13">
        <v>7.91</v>
      </c>
    </row>
    <row r="13" spans="1:12">
      <c r="A13" s="6" t="s">
        <v>37</v>
      </c>
      <c r="B13" s="13">
        <v>45.089999999999996</v>
      </c>
      <c r="C13" s="26"/>
      <c r="D13" s="6" t="s">
        <v>17</v>
      </c>
      <c r="E13" s="13">
        <v>23.12</v>
      </c>
      <c r="F13" s="26"/>
      <c r="G13" s="6" t="s">
        <v>23</v>
      </c>
      <c r="H13" s="13">
        <v>13.61</v>
      </c>
      <c r="I13" s="5"/>
      <c r="J13" s="6" t="s">
        <v>25</v>
      </c>
      <c r="K13" s="13">
        <v>8.6999999999999993</v>
      </c>
    </row>
    <row r="14" spans="1:12">
      <c r="A14" s="6" t="s">
        <v>17</v>
      </c>
      <c r="B14" s="13">
        <v>49.22</v>
      </c>
      <c r="C14" s="26"/>
      <c r="D14" s="6" t="s">
        <v>29</v>
      </c>
      <c r="E14" s="13">
        <v>23.369999999999997</v>
      </c>
      <c r="F14" s="26"/>
      <c r="G14" s="6" t="s">
        <v>27</v>
      </c>
      <c r="H14" s="13">
        <v>14.71</v>
      </c>
      <c r="I14" s="5"/>
      <c r="J14" s="6" t="s">
        <v>17</v>
      </c>
      <c r="K14" s="13">
        <v>10</v>
      </c>
    </row>
    <row r="15" spans="1:12">
      <c r="A15" s="6" t="s">
        <v>23</v>
      </c>
      <c r="B15" s="13">
        <v>50.31</v>
      </c>
      <c r="C15" s="26"/>
      <c r="D15" s="6" t="s">
        <v>23</v>
      </c>
      <c r="E15" s="13">
        <v>25.35</v>
      </c>
      <c r="F15" s="26"/>
      <c r="G15" s="6" t="s">
        <v>25</v>
      </c>
      <c r="H15" s="13">
        <v>15.25</v>
      </c>
      <c r="I15" s="5"/>
      <c r="J15" s="6" t="s">
        <v>15</v>
      </c>
      <c r="K15" s="13">
        <v>10.039999999999999</v>
      </c>
    </row>
    <row r="16" spans="1:12">
      <c r="A16" s="6" t="s">
        <v>27</v>
      </c>
      <c r="B16" s="13">
        <v>53.08</v>
      </c>
      <c r="C16" s="26"/>
      <c r="D16" s="6" t="s">
        <v>37</v>
      </c>
      <c r="E16" s="13">
        <v>25.65</v>
      </c>
      <c r="F16" s="26"/>
      <c r="G16" s="6" t="s">
        <v>49</v>
      </c>
      <c r="H16" s="13">
        <v>15.42</v>
      </c>
      <c r="I16" s="5"/>
      <c r="J16" s="6" t="s">
        <v>21</v>
      </c>
      <c r="K16" s="13">
        <v>10.34</v>
      </c>
    </row>
    <row r="17" spans="1:11">
      <c r="A17" s="6" t="s">
        <v>51</v>
      </c>
      <c r="B17" s="13">
        <v>55.370000000000005</v>
      </c>
      <c r="C17" s="26"/>
      <c r="D17" s="6" t="s">
        <v>51</v>
      </c>
      <c r="E17" s="13">
        <v>27.28</v>
      </c>
      <c r="F17" s="26"/>
      <c r="G17" s="6" t="s">
        <v>17</v>
      </c>
      <c r="H17" s="13">
        <v>16.100000000000001</v>
      </c>
      <c r="I17" s="5"/>
      <c r="J17" s="6" t="s">
        <v>51</v>
      </c>
      <c r="K17" s="13">
        <v>10.629999999999999</v>
      </c>
    </row>
    <row r="18" spans="1:11">
      <c r="A18" s="6" t="s">
        <v>25</v>
      </c>
      <c r="B18" s="13">
        <v>57.42</v>
      </c>
      <c r="C18" s="26"/>
      <c r="D18" s="6" t="s">
        <v>27</v>
      </c>
      <c r="E18" s="13">
        <v>27.58</v>
      </c>
      <c r="F18" s="26"/>
      <c r="G18" s="6" t="s">
        <v>51</v>
      </c>
      <c r="H18" s="13">
        <v>17.46</v>
      </c>
      <c r="I18" s="5"/>
      <c r="J18" s="6" t="s">
        <v>27</v>
      </c>
      <c r="K18" s="13">
        <v>10.79</v>
      </c>
    </row>
    <row r="19" spans="1:11">
      <c r="A19" s="6" t="s">
        <v>15</v>
      </c>
      <c r="B19" s="13">
        <v>58.050000000000004</v>
      </c>
      <c r="C19" s="26"/>
      <c r="D19" s="6" t="s">
        <v>15</v>
      </c>
      <c r="E19" s="13">
        <v>30.3</v>
      </c>
      <c r="F19" s="26"/>
      <c r="G19" s="6" t="s">
        <v>15</v>
      </c>
      <c r="H19" s="13">
        <v>17.71</v>
      </c>
      <c r="I19" s="5"/>
      <c r="J19" s="6" t="s">
        <v>23</v>
      </c>
      <c r="K19" s="13">
        <v>11.35</v>
      </c>
    </row>
    <row r="20" spans="1:11">
      <c r="A20" s="6" t="s">
        <v>45</v>
      </c>
      <c r="B20" s="13">
        <v>90.32</v>
      </c>
      <c r="C20" s="26"/>
      <c r="D20" s="6" t="s">
        <v>47</v>
      </c>
      <c r="E20" s="13">
        <v>32.07</v>
      </c>
      <c r="F20" s="26"/>
      <c r="G20" s="6" t="s">
        <v>45</v>
      </c>
      <c r="H20" s="13">
        <v>24.17</v>
      </c>
      <c r="I20" s="5"/>
      <c r="J20" s="6" t="s">
        <v>45</v>
      </c>
      <c r="K20" s="13">
        <v>19.25</v>
      </c>
    </row>
    <row r="21" spans="1:11">
      <c r="A21" s="6" t="s">
        <v>43</v>
      </c>
      <c r="B21" s="13" t="s">
        <v>63</v>
      </c>
      <c r="C21" s="26"/>
      <c r="D21" s="6" t="s">
        <v>25</v>
      </c>
      <c r="E21" s="13">
        <v>33.47</v>
      </c>
      <c r="F21" s="26"/>
      <c r="G21" s="6" t="s">
        <v>43</v>
      </c>
      <c r="H21" s="13" t="s">
        <v>63</v>
      </c>
      <c r="I21" s="5"/>
      <c r="J21" s="6" t="s">
        <v>43</v>
      </c>
      <c r="K21" s="13" t="s">
        <v>63</v>
      </c>
    </row>
    <row r="22" spans="1:11" ht="13.5" thickBot="1">
      <c r="A22" s="4" t="s">
        <v>47</v>
      </c>
      <c r="B22" s="15" t="s">
        <v>63</v>
      </c>
      <c r="C22" s="26"/>
      <c r="D22" s="4" t="s">
        <v>45</v>
      </c>
      <c r="E22" s="15">
        <v>46.9</v>
      </c>
      <c r="F22" s="26"/>
      <c r="G22" s="4" t="s">
        <v>47</v>
      </c>
      <c r="H22" s="15" t="s">
        <v>63</v>
      </c>
      <c r="I22" s="5"/>
      <c r="J22" s="4" t="s">
        <v>47</v>
      </c>
      <c r="K22" s="15" t="s">
        <v>63</v>
      </c>
    </row>
    <row r="25" spans="1:11" ht="13.5" thickBot="1">
      <c r="A25" s="38" t="s">
        <v>74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>
      <c r="A26" s="32" t="s">
        <v>71</v>
      </c>
      <c r="B26" s="33"/>
      <c r="C26" s="33"/>
      <c r="D26" s="33"/>
      <c r="E26" s="34"/>
      <c r="G26" s="32" t="s">
        <v>72</v>
      </c>
      <c r="H26" s="33"/>
      <c r="I26" s="33"/>
      <c r="J26" s="33"/>
      <c r="K26" s="34"/>
    </row>
    <row r="27" spans="1:11">
      <c r="A27" s="11" t="s">
        <v>3</v>
      </c>
      <c r="B27" s="10" t="s">
        <v>64</v>
      </c>
      <c r="C27" s="10" t="s">
        <v>65</v>
      </c>
      <c r="D27" s="10" t="s">
        <v>66</v>
      </c>
      <c r="E27" s="12" t="s">
        <v>62</v>
      </c>
      <c r="G27" s="11" t="s">
        <v>3</v>
      </c>
      <c r="H27" s="10" t="s">
        <v>64</v>
      </c>
      <c r="I27" s="10" t="s">
        <v>65</v>
      </c>
      <c r="J27" s="10" t="s">
        <v>66</v>
      </c>
      <c r="K27" s="12" t="s">
        <v>62</v>
      </c>
    </row>
    <row r="28" spans="1:11">
      <c r="A28" s="6" t="s">
        <v>0</v>
      </c>
      <c r="B28" s="10">
        <v>13.08</v>
      </c>
      <c r="C28" s="9">
        <v>10.18</v>
      </c>
      <c r="D28" s="9">
        <v>7.24</v>
      </c>
      <c r="E28" s="13">
        <v>30.5</v>
      </c>
      <c r="G28" s="6" t="s">
        <v>31</v>
      </c>
      <c r="H28" s="9">
        <v>16.22</v>
      </c>
      <c r="I28" s="9">
        <v>9.6</v>
      </c>
      <c r="J28" s="10">
        <v>6.61</v>
      </c>
      <c r="K28" s="13">
        <v>32.43</v>
      </c>
    </row>
    <row r="29" spans="1:11">
      <c r="A29" s="6" t="s">
        <v>41</v>
      </c>
      <c r="B29" s="9">
        <v>17.600000000000001</v>
      </c>
      <c r="C29" s="10">
        <v>9.02</v>
      </c>
      <c r="D29" s="10">
        <v>6.14</v>
      </c>
      <c r="E29" s="13">
        <v>32.76</v>
      </c>
      <c r="G29" s="6" t="s">
        <v>19</v>
      </c>
      <c r="H29" s="9">
        <v>17.38</v>
      </c>
      <c r="I29" s="10">
        <v>9.370000000000001</v>
      </c>
      <c r="J29" s="9">
        <v>6.83</v>
      </c>
      <c r="K29" s="13">
        <v>33.58</v>
      </c>
    </row>
    <row r="30" spans="1:11">
      <c r="A30" s="6" t="s">
        <v>19</v>
      </c>
      <c r="B30" s="9">
        <v>16.329999999999998</v>
      </c>
      <c r="C30" s="9">
        <v>10.09</v>
      </c>
      <c r="D30" s="9">
        <v>6.83</v>
      </c>
      <c r="E30" s="13">
        <v>33.25</v>
      </c>
      <c r="G30" s="6" t="s">
        <v>0</v>
      </c>
      <c r="H30" s="10">
        <v>15.43</v>
      </c>
      <c r="I30" s="9">
        <v>11.49</v>
      </c>
      <c r="J30" s="9">
        <v>6.98</v>
      </c>
      <c r="K30" s="13">
        <v>33.900000000000006</v>
      </c>
    </row>
    <row r="31" spans="1:11">
      <c r="A31" s="6" t="s">
        <v>39</v>
      </c>
      <c r="B31" s="9">
        <v>19.41</v>
      </c>
      <c r="C31" s="9">
        <v>10.199999999999999</v>
      </c>
      <c r="D31" s="9">
        <v>6.4</v>
      </c>
      <c r="E31" s="13">
        <v>36.01</v>
      </c>
      <c r="G31" s="6" t="s">
        <v>35</v>
      </c>
      <c r="H31" s="9">
        <v>20.239999999999998</v>
      </c>
      <c r="I31" s="9">
        <v>11.69</v>
      </c>
      <c r="J31" s="9">
        <v>7.91</v>
      </c>
      <c r="K31" s="13">
        <v>39.840000000000003</v>
      </c>
    </row>
    <row r="32" spans="1:11">
      <c r="A32" s="6" t="s">
        <v>31</v>
      </c>
      <c r="B32" s="9">
        <v>23.22</v>
      </c>
      <c r="C32" s="9">
        <v>10.01</v>
      </c>
      <c r="D32" s="9">
        <v>6.37</v>
      </c>
      <c r="E32" s="13">
        <v>39.599999999999994</v>
      </c>
      <c r="G32" s="6" t="s">
        <v>41</v>
      </c>
      <c r="H32" s="9">
        <v>21.4</v>
      </c>
      <c r="I32" s="9">
        <v>11.77</v>
      </c>
      <c r="J32" s="9">
        <v>7.3</v>
      </c>
      <c r="K32" s="13">
        <v>40.47</v>
      </c>
    </row>
    <row r="33" spans="1:11">
      <c r="A33" s="6" t="s">
        <v>33</v>
      </c>
      <c r="B33" s="9">
        <v>23.97</v>
      </c>
      <c r="C33" s="9">
        <v>10.54</v>
      </c>
      <c r="D33" s="9">
        <v>6.79</v>
      </c>
      <c r="E33" s="13">
        <v>41.3</v>
      </c>
      <c r="G33" s="6" t="s">
        <v>21</v>
      </c>
      <c r="H33" s="9">
        <v>20.76</v>
      </c>
      <c r="I33" s="9">
        <v>10.28</v>
      </c>
      <c r="J33" s="9">
        <v>10.66</v>
      </c>
      <c r="K33" s="13">
        <v>41.7</v>
      </c>
    </row>
    <row r="34" spans="1:11">
      <c r="A34" s="6" t="s">
        <v>29</v>
      </c>
      <c r="B34" s="9">
        <v>23.369999999999997</v>
      </c>
      <c r="C34" s="9">
        <v>11.65</v>
      </c>
      <c r="D34" s="9">
        <v>7.46</v>
      </c>
      <c r="E34" s="13">
        <v>42.48</v>
      </c>
      <c r="G34" s="6" t="s">
        <v>39</v>
      </c>
      <c r="H34" s="9">
        <v>23.32</v>
      </c>
      <c r="I34" s="9">
        <v>12.78</v>
      </c>
      <c r="J34" s="9">
        <v>6.95</v>
      </c>
      <c r="K34" s="13">
        <v>43.050000000000004</v>
      </c>
    </row>
    <row r="35" spans="1:11">
      <c r="A35" s="6" t="s">
        <v>35</v>
      </c>
      <c r="B35" s="9">
        <v>23.59</v>
      </c>
      <c r="C35" s="9">
        <v>11.08</v>
      </c>
      <c r="D35" s="9">
        <v>8.1</v>
      </c>
      <c r="E35" s="13">
        <v>42.77</v>
      </c>
      <c r="G35" s="6" t="s">
        <v>49</v>
      </c>
      <c r="H35" s="9">
        <v>21.37</v>
      </c>
      <c r="I35" s="9">
        <v>15.42</v>
      </c>
      <c r="J35" s="9">
        <v>7.84</v>
      </c>
      <c r="K35" s="13">
        <v>44.629999999999995</v>
      </c>
    </row>
    <row r="36" spans="1:11">
      <c r="A36" s="6" t="s">
        <v>49</v>
      </c>
      <c r="B36" s="9">
        <v>21.94</v>
      </c>
      <c r="C36" s="9">
        <v>15.42</v>
      </c>
      <c r="D36" s="9">
        <v>7.84</v>
      </c>
      <c r="E36" s="13">
        <v>45.2</v>
      </c>
      <c r="G36" s="6" t="s">
        <v>37</v>
      </c>
      <c r="H36" s="9">
        <v>26.64</v>
      </c>
      <c r="I36" s="9">
        <v>12.07</v>
      </c>
      <c r="J36" s="9">
        <v>7.37</v>
      </c>
      <c r="K36" s="13">
        <v>46.08</v>
      </c>
    </row>
    <row r="37" spans="1:11">
      <c r="A37" s="6" t="s">
        <v>37</v>
      </c>
      <c r="B37" s="9">
        <v>25.65</v>
      </c>
      <c r="C37" s="9">
        <v>13.17</v>
      </c>
      <c r="D37" s="9">
        <v>9.9</v>
      </c>
      <c r="E37" s="13">
        <v>48.72</v>
      </c>
      <c r="G37" s="6" t="s">
        <v>33</v>
      </c>
      <c r="H37" s="9">
        <v>21.73</v>
      </c>
      <c r="I37" s="9">
        <v>17.2</v>
      </c>
      <c r="J37" s="9">
        <v>7.16</v>
      </c>
      <c r="K37" s="13">
        <v>46.09</v>
      </c>
    </row>
    <row r="38" spans="1:11">
      <c r="A38" s="6" t="s">
        <v>21</v>
      </c>
      <c r="B38" s="9">
        <v>31.68</v>
      </c>
      <c r="C38" s="9">
        <v>9.81</v>
      </c>
      <c r="D38" s="9">
        <v>10.34</v>
      </c>
      <c r="E38" s="13">
        <v>51.83</v>
      </c>
      <c r="G38" s="6" t="s">
        <v>29</v>
      </c>
      <c r="H38" s="9">
        <v>26.41</v>
      </c>
      <c r="I38" s="9">
        <v>16.940000000000001</v>
      </c>
      <c r="J38" s="9">
        <v>7.22</v>
      </c>
      <c r="K38" s="13">
        <v>50.57</v>
      </c>
    </row>
    <row r="39" spans="1:11">
      <c r="A39" s="6" t="s">
        <v>27</v>
      </c>
      <c r="B39" s="9">
        <v>27.58</v>
      </c>
      <c r="C39" s="9">
        <v>14.71</v>
      </c>
      <c r="D39" s="9">
        <v>10.79</v>
      </c>
      <c r="E39" s="13">
        <v>53.08</v>
      </c>
      <c r="G39" s="6" t="s">
        <v>17</v>
      </c>
      <c r="H39" s="9">
        <v>23.12</v>
      </c>
      <c r="I39" s="9">
        <v>16.100000000000001</v>
      </c>
      <c r="J39" s="9">
        <v>12.74</v>
      </c>
      <c r="K39" s="13">
        <v>51.96</v>
      </c>
    </row>
    <row r="40" spans="1:11">
      <c r="A40" s="6" t="s">
        <v>17</v>
      </c>
      <c r="B40" s="9">
        <v>28.18</v>
      </c>
      <c r="C40" s="9">
        <v>16.55</v>
      </c>
      <c r="D40" s="9">
        <v>10</v>
      </c>
      <c r="E40" s="13">
        <v>54.730000000000004</v>
      </c>
      <c r="G40" s="6" t="s">
        <v>23</v>
      </c>
      <c r="H40" s="9">
        <v>25.35</v>
      </c>
      <c r="I40" s="9">
        <v>15.62</v>
      </c>
      <c r="J40" s="9">
        <v>12.03</v>
      </c>
      <c r="K40" s="13">
        <v>53</v>
      </c>
    </row>
    <row r="41" spans="1:11">
      <c r="A41" s="6" t="s">
        <v>51</v>
      </c>
      <c r="B41" s="9">
        <v>27.8</v>
      </c>
      <c r="C41" s="9">
        <v>17.46</v>
      </c>
      <c r="D41" s="9">
        <v>10.629999999999999</v>
      </c>
      <c r="E41" s="13">
        <v>55.89</v>
      </c>
      <c r="G41" s="6" t="s">
        <v>51</v>
      </c>
      <c r="H41" s="9">
        <v>27.28</v>
      </c>
      <c r="I41" s="9">
        <v>17.46</v>
      </c>
      <c r="J41" s="9">
        <v>10.629999999999999</v>
      </c>
      <c r="K41" s="13">
        <v>55.370000000000005</v>
      </c>
    </row>
    <row r="42" spans="1:11">
      <c r="A42" s="6" t="s">
        <v>23</v>
      </c>
      <c r="B42" s="9">
        <v>32.53</v>
      </c>
      <c r="C42" s="9">
        <v>13.61</v>
      </c>
      <c r="D42" s="9">
        <v>11.35</v>
      </c>
      <c r="E42" s="13">
        <v>57.49</v>
      </c>
      <c r="G42" s="6" t="s">
        <v>25</v>
      </c>
      <c r="H42" s="9">
        <v>33.47</v>
      </c>
      <c r="I42" s="9">
        <v>15.25</v>
      </c>
      <c r="J42" s="9">
        <v>8.6999999999999993</v>
      </c>
      <c r="K42" s="13">
        <v>57.42</v>
      </c>
    </row>
    <row r="43" spans="1:11">
      <c r="A43" s="6" t="s">
        <v>25</v>
      </c>
      <c r="B43" s="9">
        <v>33.64</v>
      </c>
      <c r="C43" s="9">
        <v>15.81</v>
      </c>
      <c r="D43" s="9">
        <v>11.940000000000001</v>
      </c>
      <c r="E43" s="13">
        <v>61.39</v>
      </c>
      <c r="G43" s="6" t="s">
        <v>15</v>
      </c>
      <c r="H43" s="9">
        <v>32.19</v>
      </c>
      <c r="I43" s="9">
        <v>17.71</v>
      </c>
      <c r="J43" s="9">
        <v>10.039999999999999</v>
      </c>
      <c r="K43" s="13">
        <v>59.94</v>
      </c>
    </row>
    <row r="44" spans="1:11">
      <c r="A44" s="6" t="s">
        <v>15</v>
      </c>
      <c r="B44" s="9">
        <v>30.3</v>
      </c>
      <c r="C44" s="9">
        <v>22.490000000000002</v>
      </c>
      <c r="D44" s="9">
        <v>17.600000000000001</v>
      </c>
      <c r="E44" s="13">
        <v>70.390000000000015</v>
      </c>
      <c r="G44" s="6" t="s">
        <v>27</v>
      </c>
      <c r="H44" s="9">
        <v>28.31</v>
      </c>
      <c r="I44" s="9">
        <v>23.119999999999997</v>
      </c>
      <c r="J44" s="9">
        <v>11.24</v>
      </c>
      <c r="K44" s="13">
        <v>62.669999999999995</v>
      </c>
    </row>
    <row r="45" spans="1:11">
      <c r="A45" s="6" t="s">
        <v>45</v>
      </c>
      <c r="B45" s="9">
        <v>48.19</v>
      </c>
      <c r="C45" s="9">
        <v>24.17</v>
      </c>
      <c r="D45" s="9">
        <v>19.25</v>
      </c>
      <c r="E45" s="13">
        <v>91.61</v>
      </c>
      <c r="G45" s="6" t="s">
        <v>45</v>
      </c>
      <c r="H45" s="9">
        <v>46.9</v>
      </c>
      <c r="I45" s="9">
        <v>24.17</v>
      </c>
      <c r="J45" s="9">
        <v>19.25</v>
      </c>
      <c r="K45" s="13">
        <v>90.32</v>
      </c>
    </row>
    <row r="46" spans="1:11">
      <c r="A46" s="6" t="s">
        <v>43</v>
      </c>
      <c r="B46" s="9">
        <v>26.46</v>
      </c>
      <c r="C46" s="9" t="s">
        <v>63</v>
      </c>
      <c r="D46" s="9" t="s">
        <v>63</v>
      </c>
      <c r="E46" s="13" t="s">
        <v>63</v>
      </c>
      <c r="G46" s="6" t="s">
        <v>43</v>
      </c>
      <c r="H46" s="9">
        <v>19.490000000000002</v>
      </c>
      <c r="I46" s="9" t="s">
        <v>63</v>
      </c>
      <c r="J46" s="9" t="s">
        <v>63</v>
      </c>
      <c r="K46" s="13" t="s">
        <v>63</v>
      </c>
    </row>
    <row r="47" spans="1:11" ht="13.5" thickBot="1">
      <c r="A47" s="4" t="s">
        <v>47</v>
      </c>
      <c r="B47" s="14">
        <v>32.07</v>
      </c>
      <c r="C47" s="14" t="s">
        <v>63</v>
      </c>
      <c r="D47" s="14" t="s">
        <v>63</v>
      </c>
      <c r="E47" s="15" t="s">
        <v>63</v>
      </c>
      <c r="G47" s="4" t="s">
        <v>47</v>
      </c>
      <c r="H47" s="14">
        <v>47.65</v>
      </c>
      <c r="I47" s="14" t="s">
        <v>63</v>
      </c>
      <c r="J47" s="14" t="s">
        <v>63</v>
      </c>
      <c r="K47" s="15" t="s">
        <v>63</v>
      </c>
    </row>
    <row r="48" spans="1:11" ht="12.75" customHeight="1">
      <c r="B48"/>
      <c r="C48"/>
      <c r="D48"/>
      <c r="E48"/>
      <c r="I48" s="8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</sheetData>
  <mergeCells count="8">
    <mergeCell ref="A26:E26"/>
    <mergeCell ref="G26:K26"/>
    <mergeCell ref="G2:H2"/>
    <mergeCell ref="A1:K1"/>
    <mergeCell ref="J2:K2"/>
    <mergeCell ref="A25:K25"/>
    <mergeCell ref="A2:B2"/>
    <mergeCell ref="D2:E2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K13" sqref="K13"/>
    </sheetView>
  </sheetViews>
  <sheetFormatPr defaultRowHeight="12.75"/>
  <cols>
    <col min="1" max="1" width="21.75" style="1" bestFit="1" customWidth="1"/>
    <col min="2" max="4" width="7.5" style="8" bestFit="1" customWidth="1"/>
    <col min="5" max="6" width="5.875" style="8" bestFit="1" customWidth="1"/>
    <col min="7" max="7" width="6.875" style="8" bestFit="1" customWidth="1"/>
  </cols>
  <sheetData>
    <row r="1" spans="1:11">
      <c r="B1" s="7" t="s">
        <v>64</v>
      </c>
      <c r="C1" s="7" t="s">
        <v>65</v>
      </c>
      <c r="D1" s="7" t="s">
        <v>66</v>
      </c>
      <c r="E1" s="7" t="s">
        <v>62</v>
      </c>
      <c r="F1" s="7" t="s">
        <v>76</v>
      </c>
      <c r="G1" s="7" t="s">
        <v>81</v>
      </c>
    </row>
    <row r="2" spans="1:11">
      <c r="A2" s="1" t="s">
        <v>80</v>
      </c>
      <c r="B2" s="8">
        <v>12</v>
      </c>
      <c r="C2" s="8">
        <v>12</v>
      </c>
      <c r="D2" s="8">
        <v>7</v>
      </c>
      <c r="E2" s="8">
        <v>31</v>
      </c>
      <c r="F2" s="8">
        <v>62</v>
      </c>
      <c r="G2" s="8">
        <f>F2*20</f>
        <v>1240</v>
      </c>
    </row>
    <row r="3" spans="1:11">
      <c r="A3" s="1" t="s">
        <v>79</v>
      </c>
      <c r="B3" s="8">
        <v>26.03</v>
      </c>
      <c r="C3" s="8">
        <v>13.85</v>
      </c>
      <c r="D3" s="8">
        <v>9.23</v>
      </c>
      <c r="E3" s="8">
        <f>SUM(B3:D3)</f>
        <v>49.11</v>
      </c>
      <c r="F3" s="8">
        <f>E3*2</f>
        <v>98.22</v>
      </c>
      <c r="G3" s="8">
        <f t="shared" ref="G3:G5" si="0">F3*20</f>
        <v>1964.4</v>
      </c>
    </row>
    <row r="4" spans="1:11">
      <c r="A4" s="1" t="s">
        <v>77</v>
      </c>
      <c r="B4" s="8">
        <v>26.33</v>
      </c>
      <c r="C4" s="8">
        <v>13.67</v>
      </c>
      <c r="D4" s="8">
        <v>9.7200000000000006</v>
      </c>
      <c r="E4" s="8">
        <f>SUM(B4:D4)</f>
        <v>49.72</v>
      </c>
      <c r="F4" s="8">
        <f>E4*2</f>
        <v>99.44</v>
      </c>
      <c r="G4" s="8">
        <f t="shared" si="0"/>
        <v>1988.8</v>
      </c>
    </row>
    <row r="5" spans="1:11">
      <c r="A5" s="1" t="s">
        <v>78</v>
      </c>
      <c r="B5" s="8">
        <v>25.73</v>
      </c>
      <c r="C5" s="8">
        <v>14.89</v>
      </c>
      <c r="D5" s="8">
        <v>9.3000000000000007</v>
      </c>
      <c r="E5" s="8">
        <f>SUM(B5:D5)</f>
        <v>49.92</v>
      </c>
      <c r="F5" s="8">
        <f>E5*2</f>
        <v>99.84</v>
      </c>
      <c r="G5" s="8">
        <f t="shared" si="0"/>
        <v>1996.8000000000002</v>
      </c>
    </row>
    <row r="9" spans="1:11">
      <c r="K9">
        <v>115</v>
      </c>
    </row>
    <row r="10" spans="1:11">
      <c r="K10">
        <v>1200</v>
      </c>
    </row>
    <row r="11" spans="1:11">
      <c r="K11">
        <f>K9*K10</f>
        <v>138000</v>
      </c>
    </row>
    <row r="12" spans="1:11">
      <c r="K12">
        <f>K11/7000</f>
        <v>19.714285714285715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Totals</vt:lpstr>
      <vt:lpstr>Geek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Accounting</cp:lastModifiedBy>
  <cp:lastPrinted>2014-02-18T16:19:40Z</cp:lastPrinted>
  <dcterms:created xsi:type="dcterms:W3CDTF">2014-02-18T02:03:56Z</dcterms:created>
  <dcterms:modified xsi:type="dcterms:W3CDTF">2014-02-18T16:21:32Z</dcterms:modified>
</cp:coreProperties>
</file>